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rodriguez\Downloads\"/>
    </mc:Choice>
  </mc:AlternateContent>
  <xr:revisionPtr revIDLastSave="0" documentId="10_ncr:8100000_{774D1C6F-D9AE-4549-8FD8-049DA7BCE81E}" xr6:coauthVersionLast="34" xr6:coauthVersionMax="34" xr10:uidLastSave="{00000000-0000-0000-0000-000000000000}"/>
  <bookViews>
    <workbookView xWindow="0" yWindow="0" windowWidth="20160" windowHeight="8736" tabRatio="480" firstSheet="2" activeTab="2" xr2:uid="{00000000-000D-0000-FFFF-FFFF00000000}"/>
  </bookViews>
  <sheets>
    <sheet name="datospollito" sheetId="4128" state="hidden" r:id="rId1"/>
    <sheet name="datospollita" sheetId="1460" state="hidden" r:id="rId2"/>
    <sheet name="POLLITO" sheetId="1" r:id="rId3"/>
    <sheet name="POLLITA" sheetId="3" r:id="rId4"/>
    <sheet name="GRAFICAS POLLITO" sheetId="5" r:id="rId5"/>
    <sheet name="GRAFICAS POLLITA" sheetId="16" r:id="rId6"/>
    <sheet name="HISTORICO POLLITA" sheetId="4129" r:id="rId7"/>
  </sheets>
  <definedNames>
    <definedName name="_xlnm.Print_Area" localSheetId="5">'GRAFICAS POLLITA'!$A$1:$J$53</definedName>
    <definedName name="_xlnm.Print_Area" localSheetId="4">'GRAFICAS POLLITO'!$A$1:$Q$75</definedName>
    <definedName name="_xlnm.Print_Area" localSheetId="6">'HISTORICO POLLITA'!$A$1:$BQ$21</definedName>
    <definedName name="_xlnm.Print_Area" localSheetId="3">POLLITA!$A$1:$U$28</definedName>
    <definedName name="_xlnm.Print_Area" localSheetId="2">POLLITO!$A$1:$Z$28</definedName>
  </definedNames>
  <calcPr calcId="162913"/>
  <fileRecoveryPr autoRecover="0"/>
</workbook>
</file>

<file path=xl/calcChain.xml><?xml version="1.0" encoding="utf-8"?>
<calcChain xmlns="http://schemas.openxmlformats.org/spreadsheetml/2006/main">
  <c r="W14" i="1" l="1"/>
  <c r="W21" i="1"/>
  <c r="V14" i="1"/>
  <c r="U14" i="1"/>
  <c r="T14" i="1"/>
  <c r="S14" i="1"/>
  <c r="X13" i="1"/>
  <c r="Y13" i="1"/>
  <c r="S13" i="3"/>
  <c r="U13" i="3"/>
  <c r="R14" i="3"/>
  <c r="Q14" i="3"/>
  <c r="P14" i="3"/>
  <c r="O14" i="3"/>
  <c r="N14" i="3"/>
  <c r="S12" i="3"/>
  <c r="T12" i="3"/>
  <c r="X12" i="1"/>
  <c r="Y12" i="1"/>
  <c r="S11" i="3"/>
  <c r="T11" i="3"/>
  <c r="U11" i="3"/>
  <c r="X11" i="1"/>
  <c r="Y11" i="1"/>
  <c r="S10" i="3"/>
  <c r="S9" i="3"/>
  <c r="U10" i="3"/>
  <c r="T10" i="3"/>
  <c r="R13" i="3"/>
  <c r="R15" i="3"/>
  <c r="R16" i="3"/>
  <c r="R21" i="3"/>
  <c r="R17" i="3"/>
  <c r="R18" i="3"/>
  <c r="R19" i="3"/>
  <c r="Q7" i="3"/>
  <c r="Q21" i="3"/>
  <c r="Q8" i="3"/>
  <c r="Q9" i="3"/>
  <c r="Q10" i="3"/>
  <c r="Q11" i="3"/>
  <c r="Q12" i="3"/>
  <c r="Q13" i="3"/>
  <c r="Q15" i="3"/>
  <c r="Q16" i="3"/>
  <c r="Q17" i="3"/>
  <c r="Q18" i="3"/>
  <c r="Q19" i="3"/>
  <c r="P7" i="3"/>
  <c r="P8" i="3"/>
  <c r="P9" i="3"/>
  <c r="P10" i="3"/>
  <c r="P11" i="3"/>
  <c r="P12" i="3"/>
  <c r="P13" i="3"/>
  <c r="P15" i="3"/>
  <c r="P16" i="3"/>
  <c r="P17" i="3"/>
  <c r="P18" i="3"/>
  <c r="P19" i="3"/>
  <c r="O7" i="3"/>
  <c r="O8" i="3"/>
  <c r="O9" i="3"/>
  <c r="O10" i="3"/>
  <c r="O11" i="3"/>
  <c r="O12" i="3"/>
  <c r="O13" i="3"/>
  <c r="O15" i="3"/>
  <c r="O16" i="3"/>
  <c r="O17" i="3"/>
  <c r="O18" i="3"/>
  <c r="O19" i="3"/>
  <c r="N7" i="3"/>
  <c r="N8" i="3"/>
  <c r="N21" i="3"/>
  <c r="N9" i="3"/>
  <c r="N10" i="3"/>
  <c r="N11" i="3"/>
  <c r="N12" i="3"/>
  <c r="N13" i="3"/>
  <c r="N15" i="3"/>
  <c r="N16" i="3"/>
  <c r="N17" i="3"/>
  <c r="N18" i="3"/>
  <c r="N19" i="3"/>
  <c r="S7" i="3"/>
  <c r="U7" i="3"/>
  <c r="S8" i="3"/>
  <c r="T8" i="3"/>
  <c r="X9" i="1"/>
  <c r="Y9" i="1"/>
  <c r="X10" i="1"/>
  <c r="Y10" i="1"/>
  <c r="W10" i="1"/>
  <c r="W7" i="1"/>
  <c r="W8" i="1"/>
  <c r="W9" i="1"/>
  <c r="W11" i="1"/>
  <c r="W12" i="1"/>
  <c r="W13" i="1"/>
  <c r="W15" i="1"/>
  <c r="W16" i="1"/>
  <c r="W17" i="1"/>
  <c r="W18" i="1"/>
  <c r="W19" i="1"/>
  <c r="V7" i="1"/>
  <c r="V21" i="1"/>
  <c r="V8" i="1"/>
  <c r="V9" i="1"/>
  <c r="V10" i="1"/>
  <c r="V11" i="1"/>
  <c r="V12" i="1"/>
  <c r="V13" i="1"/>
  <c r="V15" i="1"/>
  <c r="V16" i="1"/>
  <c r="V17" i="1"/>
  <c r="V18" i="1"/>
  <c r="V19" i="1"/>
  <c r="U7" i="1"/>
  <c r="U21" i="1"/>
  <c r="U8" i="1"/>
  <c r="U9" i="1"/>
  <c r="U10" i="1"/>
  <c r="U11" i="1"/>
  <c r="U12" i="1"/>
  <c r="U13" i="1"/>
  <c r="U15" i="1"/>
  <c r="U16" i="1"/>
  <c r="U17" i="1"/>
  <c r="U18" i="1"/>
  <c r="U19" i="1"/>
  <c r="T7" i="1"/>
  <c r="T21" i="1"/>
  <c r="T8" i="1"/>
  <c r="T10" i="1"/>
  <c r="T11" i="1"/>
  <c r="T12" i="1"/>
  <c r="T13" i="1"/>
  <c r="T15" i="1"/>
  <c r="T16" i="1"/>
  <c r="T17" i="1"/>
  <c r="T18" i="1"/>
  <c r="T19" i="1"/>
  <c r="S7" i="1"/>
  <c r="S8" i="1"/>
  <c r="S9" i="1"/>
  <c r="S10" i="1"/>
  <c r="S21" i="1"/>
  <c r="S11" i="1"/>
  <c r="S12" i="1"/>
  <c r="S13" i="1"/>
  <c r="S15" i="1"/>
  <c r="S16" i="1"/>
  <c r="S17" i="1"/>
  <c r="S18" i="1"/>
  <c r="S19" i="1"/>
  <c r="X8" i="1"/>
  <c r="Y8" i="1"/>
  <c r="Z9" i="1"/>
  <c r="X7" i="1"/>
  <c r="Z7" i="1"/>
  <c r="BQ17" i="4129"/>
  <c r="BQ16" i="4129"/>
  <c r="BQ15" i="4129"/>
  <c r="BQ14" i="4129"/>
  <c r="BQ13" i="4129"/>
  <c r="BQ12" i="4129"/>
  <c r="BQ18" i="4129"/>
  <c r="BQ11" i="4129"/>
  <c r="BQ10" i="4129"/>
  <c r="BQ9" i="4129"/>
  <c r="BQ8" i="4129"/>
  <c r="BQ7" i="4129"/>
  <c r="BQ6" i="4129"/>
  <c r="BP17" i="4129"/>
  <c r="BP16" i="4129"/>
  <c r="BP15" i="4129"/>
  <c r="BP14" i="4129"/>
  <c r="BP13" i="4129"/>
  <c r="BP12" i="4129"/>
  <c r="BP11" i="4129"/>
  <c r="BP10" i="4129"/>
  <c r="BP9" i="4129"/>
  <c r="BP8" i="4129"/>
  <c r="BP6" i="4129"/>
  <c r="BP7" i="4129"/>
  <c r="BP18" i="4129"/>
  <c r="BO17" i="4129"/>
  <c r="BO16" i="4129"/>
  <c r="BO15" i="4129"/>
  <c r="BO14" i="4129"/>
  <c r="BO13" i="4129"/>
  <c r="BO12" i="4129"/>
  <c r="BO11" i="4129"/>
  <c r="BO10" i="4129"/>
  <c r="BO9" i="4129"/>
  <c r="BO8" i="4129"/>
  <c r="BO6" i="4129"/>
  <c r="BO7" i="4129"/>
  <c r="BO18" i="4129"/>
  <c r="BN17" i="4129"/>
  <c r="BN16" i="4129"/>
  <c r="BN15" i="4129"/>
  <c r="BN14" i="4129"/>
  <c r="BN13" i="4129"/>
  <c r="BN12" i="4129"/>
  <c r="BN11" i="4129"/>
  <c r="BN10" i="4129"/>
  <c r="BN9" i="4129"/>
  <c r="BN8" i="4129"/>
  <c r="BN6" i="4129"/>
  <c r="BN7" i="4129"/>
  <c r="BN18" i="4129"/>
  <c r="AY18" i="4129"/>
  <c r="AH18" i="4129"/>
  <c r="AB18" i="4129"/>
  <c r="AA18" i="4129"/>
  <c r="BA6" i="4129"/>
  <c r="BB6" i="4129"/>
  <c r="BC6" i="4129"/>
  <c r="BC7" i="4129"/>
  <c r="BC8" i="4129"/>
  <c r="BC9" i="4129"/>
  <c r="BC10" i="4129"/>
  <c r="BC11" i="4129"/>
  <c r="BC12" i="4129"/>
  <c r="BC13" i="4129"/>
  <c r="BC14" i="4129"/>
  <c r="BC15" i="4129"/>
  <c r="BC16" i="4129"/>
  <c r="BC17" i="4129"/>
  <c r="BC18" i="4129"/>
  <c r="BD6" i="4129"/>
  <c r="BE6" i="4129"/>
  <c r="BF6" i="4129"/>
  <c r="BG6" i="4129"/>
  <c r="BG7" i="4129"/>
  <c r="BG8" i="4129"/>
  <c r="BG9" i="4129"/>
  <c r="BG10" i="4129"/>
  <c r="BG11" i="4129"/>
  <c r="BG12" i="4129"/>
  <c r="BG13" i="4129"/>
  <c r="BG14" i="4129"/>
  <c r="BG15" i="4129"/>
  <c r="BG16" i="4129"/>
  <c r="BG17" i="4129"/>
  <c r="BG18" i="4129"/>
  <c r="BH6" i="4129"/>
  <c r="BI6" i="4129"/>
  <c r="BJ6" i="4129"/>
  <c r="BK6" i="4129"/>
  <c r="BK7" i="4129"/>
  <c r="BK8" i="4129"/>
  <c r="BK9" i="4129"/>
  <c r="BK10" i="4129"/>
  <c r="BK11" i="4129"/>
  <c r="BK12" i="4129"/>
  <c r="BK13" i="4129"/>
  <c r="BK14" i="4129"/>
  <c r="BK15" i="4129"/>
  <c r="BK16" i="4129"/>
  <c r="BK17" i="4129"/>
  <c r="BK18" i="4129"/>
  <c r="BL6" i="4129"/>
  <c r="BM6" i="4129"/>
  <c r="BA7" i="4129"/>
  <c r="BB7" i="4129"/>
  <c r="BD7" i="4129"/>
  <c r="BE7" i="4129"/>
  <c r="BF7" i="4129"/>
  <c r="BH7" i="4129"/>
  <c r="BI7" i="4129"/>
  <c r="BJ7" i="4129"/>
  <c r="BL7" i="4129"/>
  <c r="BM7" i="4129"/>
  <c r="BA8" i="4129"/>
  <c r="BB8" i="4129"/>
  <c r="BD8" i="4129"/>
  <c r="BE8" i="4129"/>
  <c r="BF8" i="4129"/>
  <c r="BH8" i="4129"/>
  <c r="BI8" i="4129"/>
  <c r="BJ8" i="4129"/>
  <c r="BL8" i="4129"/>
  <c r="BM8" i="4129"/>
  <c r="BA9" i="4129"/>
  <c r="BB9" i="4129"/>
  <c r="BD9" i="4129"/>
  <c r="BE9" i="4129"/>
  <c r="BF9" i="4129"/>
  <c r="BH9" i="4129"/>
  <c r="BI9" i="4129"/>
  <c r="BJ9" i="4129"/>
  <c r="BL9" i="4129"/>
  <c r="BM9" i="4129"/>
  <c r="BM10" i="4129"/>
  <c r="BM11" i="4129"/>
  <c r="BM12" i="4129"/>
  <c r="BM13" i="4129"/>
  <c r="BM14" i="4129"/>
  <c r="BM15" i="4129"/>
  <c r="BM16" i="4129"/>
  <c r="BM17" i="4129"/>
  <c r="BM18" i="4129"/>
  <c r="BA10" i="4129"/>
  <c r="BB10" i="4129"/>
  <c r="BD10" i="4129"/>
  <c r="BE10" i="4129"/>
  <c r="BE11" i="4129"/>
  <c r="BE12" i="4129"/>
  <c r="BE13" i="4129"/>
  <c r="BE14" i="4129"/>
  <c r="BE15" i="4129"/>
  <c r="BE16" i="4129"/>
  <c r="BE17" i="4129"/>
  <c r="BE18" i="4129"/>
  <c r="BF10" i="4129"/>
  <c r="BH10" i="4129"/>
  <c r="BI10" i="4129"/>
  <c r="BJ10" i="4129"/>
  <c r="BL10" i="4129"/>
  <c r="BA11" i="4129"/>
  <c r="BB11" i="4129"/>
  <c r="BB12" i="4129"/>
  <c r="BB13" i="4129"/>
  <c r="BB14" i="4129"/>
  <c r="BB15" i="4129"/>
  <c r="BB16" i="4129"/>
  <c r="BB17" i="4129"/>
  <c r="BB18" i="4129"/>
  <c r="BD11" i="4129"/>
  <c r="BF11" i="4129"/>
  <c r="BF12" i="4129"/>
  <c r="BF13" i="4129"/>
  <c r="BF14" i="4129"/>
  <c r="BF15" i="4129"/>
  <c r="BF16" i="4129"/>
  <c r="BF17" i="4129"/>
  <c r="BF18" i="4129"/>
  <c r="BH11" i="4129"/>
  <c r="BI11" i="4129"/>
  <c r="BJ11" i="4129"/>
  <c r="BJ12" i="4129"/>
  <c r="BJ13" i="4129"/>
  <c r="BJ14" i="4129"/>
  <c r="BJ15" i="4129"/>
  <c r="BJ16" i="4129"/>
  <c r="BJ17" i="4129"/>
  <c r="BJ18" i="4129"/>
  <c r="BL11" i="4129"/>
  <c r="BL12" i="4129"/>
  <c r="BL13" i="4129"/>
  <c r="BL14" i="4129"/>
  <c r="BL15" i="4129"/>
  <c r="BL16" i="4129"/>
  <c r="BL17" i="4129"/>
  <c r="BL18" i="4129"/>
  <c r="BA12" i="4129"/>
  <c r="BD12" i="4129"/>
  <c r="BH12" i="4129"/>
  <c r="BI12" i="4129"/>
  <c r="BA13" i="4129"/>
  <c r="BD13" i="4129"/>
  <c r="BH13" i="4129"/>
  <c r="BI13" i="4129"/>
  <c r="BA14" i="4129"/>
  <c r="BD14" i="4129"/>
  <c r="BH14" i="4129"/>
  <c r="BI14" i="4129"/>
  <c r="BA15" i="4129"/>
  <c r="BD15" i="4129"/>
  <c r="BH15" i="4129"/>
  <c r="BI15" i="4129"/>
  <c r="BA16" i="4129"/>
  <c r="BD16" i="4129"/>
  <c r="BH16" i="4129"/>
  <c r="BI16" i="4129"/>
  <c r="BA17" i="4129"/>
  <c r="BD17" i="4129"/>
  <c r="BH17" i="4129"/>
  <c r="BI17" i="4129"/>
  <c r="B18" i="4129"/>
  <c r="C18" i="4129"/>
  <c r="D18" i="4129"/>
  <c r="E18" i="4129"/>
  <c r="F18" i="4129"/>
  <c r="G18" i="4129"/>
  <c r="H18" i="4129"/>
  <c r="I18" i="4129"/>
  <c r="J18" i="4129"/>
  <c r="K18" i="4129"/>
  <c r="L18" i="4129"/>
  <c r="M18" i="4129"/>
  <c r="N18" i="4129"/>
  <c r="O18" i="4129"/>
  <c r="P18" i="4129"/>
  <c r="Q18" i="4129"/>
  <c r="R18" i="4129"/>
  <c r="S18" i="4129"/>
  <c r="T18" i="4129"/>
  <c r="U18" i="4129"/>
  <c r="V18" i="4129"/>
  <c r="W18" i="4129"/>
  <c r="X18" i="4129"/>
  <c r="Y18" i="4129"/>
  <c r="Z18" i="4129"/>
  <c r="AC18" i="4129"/>
  <c r="AD18" i="4129"/>
  <c r="AE18" i="4129"/>
  <c r="AF18" i="4129"/>
  <c r="AG18" i="4129"/>
  <c r="AI18" i="4129"/>
  <c r="AJ18" i="4129"/>
  <c r="AK18" i="4129"/>
  <c r="AL18" i="4129"/>
  <c r="AM18" i="4129"/>
  <c r="AN18" i="4129"/>
  <c r="AO18" i="4129"/>
  <c r="AP18" i="4129"/>
  <c r="AQ18" i="4129"/>
  <c r="AR18" i="4129"/>
  <c r="AS18" i="4129"/>
  <c r="AT18" i="4129"/>
  <c r="AU18" i="4129"/>
  <c r="AV18" i="4129"/>
  <c r="AW18" i="4129"/>
  <c r="AX18" i="4129"/>
  <c r="AZ18" i="4129"/>
  <c r="BA18" i="4129"/>
  <c r="BD18" i="4129"/>
  <c r="BH18" i="4129"/>
  <c r="BI18" i="4129"/>
  <c r="J7" i="3"/>
  <c r="J21" i="3"/>
  <c r="K7" i="3"/>
  <c r="L7" i="3"/>
  <c r="M7" i="3"/>
  <c r="M21" i="3"/>
  <c r="M8" i="3"/>
  <c r="M9" i="3"/>
  <c r="M10" i="3"/>
  <c r="M11" i="3"/>
  <c r="M12" i="3"/>
  <c r="M13" i="3"/>
  <c r="M15" i="3"/>
  <c r="M16" i="3"/>
  <c r="M17" i="3"/>
  <c r="M18" i="3"/>
  <c r="M19" i="3"/>
  <c r="H8" i="3"/>
  <c r="H21" i="3"/>
  <c r="H9" i="3"/>
  <c r="H10" i="3"/>
  <c r="H11" i="3"/>
  <c r="H12" i="3"/>
  <c r="H13" i="3"/>
  <c r="H15" i="3"/>
  <c r="H16" i="3"/>
  <c r="H17" i="3"/>
  <c r="H18" i="3"/>
  <c r="H19" i="3"/>
  <c r="I8" i="3"/>
  <c r="I21" i="3"/>
  <c r="J8" i="3"/>
  <c r="K8" i="3"/>
  <c r="K9" i="3"/>
  <c r="K21" i="3"/>
  <c r="K10" i="3"/>
  <c r="K11" i="3"/>
  <c r="K12" i="3"/>
  <c r="K13" i="3"/>
  <c r="K15" i="3"/>
  <c r="K16" i="3"/>
  <c r="K17" i="3"/>
  <c r="K18" i="3"/>
  <c r="K19" i="3"/>
  <c r="L8" i="3"/>
  <c r="L9" i="3"/>
  <c r="L21" i="3"/>
  <c r="L10" i="3"/>
  <c r="L11" i="3"/>
  <c r="L12" i="3"/>
  <c r="L13" i="3"/>
  <c r="L15" i="3"/>
  <c r="L16" i="3"/>
  <c r="L17" i="3"/>
  <c r="L18" i="3"/>
  <c r="L19" i="3"/>
  <c r="I9" i="3"/>
  <c r="J9" i="3"/>
  <c r="I10" i="3"/>
  <c r="J10" i="3"/>
  <c r="J11" i="3"/>
  <c r="J12" i="3"/>
  <c r="J13" i="3"/>
  <c r="J15" i="3"/>
  <c r="J16" i="3"/>
  <c r="J17" i="3"/>
  <c r="J18" i="3"/>
  <c r="J19" i="3"/>
  <c r="I11" i="3"/>
  <c r="I12" i="3"/>
  <c r="I13" i="3"/>
  <c r="I15" i="3"/>
  <c r="I16" i="3"/>
  <c r="I17" i="3"/>
  <c r="I18" i="3"/>
  <c r="B21" i="3"/>
  <c r="C21" i="3"/>
  <c r="D21" i="3"/>
  <c r="E21" i="3"/>
  <c r="F21" i="3"/>
  <c r="G21" i="3"/>
  <c r="N7" i="1"/>
  <c r="N8" i="1"/>
  <c r="N21" i="1"/>
  <c r="N9" i="1"/>
  <c r="N10" i="1"/>
  <c r="N11" i="1"/>
  <c r="N12" i="1"/>
  <c r="N13" i="1"/>
  <c r="N15" i="1"/>
  <c r="N16" i="1"/>
  <c r="N17" i="1"/>
  <c r="N18" i="1"/>
  <c r="N19" i="1"/>
  <c r="O7" i="1"/>
  <c r="P7" i="1"/>
  <c r="Q7" i="1"/>
  <c r="R7" i="1"/>
  <c r="M8" i="1"/>
  <c r="M21" i="1"/>
  <c r="M9" i="1"/>
  <c r="M10" i="1"/>
  <c r="M11" i="1"/>
  <c r="M12" i="1"/>
  <c r="M13" i="1"/>
  <c r="M15" i="1"/>
  <c r="M16" i="1"/>
  <c r="M17" i="1"/>
  <c r="M18" i="1"/>
  <c r="M19" i="1"/>
  <c r="O8" i="1"/>
  <c r="O21" i="1"/>
  <c r="O9" i="1"/>
  <c r="O10" i="1"/>
  <c r="O11" i="1"/>
  <c r="O12" i="1"/>
  <c r="O13" i="1"/>
  <c r="O15" i="1"/>
  <c r="O16" i="1"/>
  <c r="O17" i="1"/>
  <c r="O18" i="1"/>
  <c r="O19" i="1"/>
  <c r="P8" i="1"/>
  <c r="P9" i="1"/>
  <c r="P10" i="1"/>
  <c r="P11" i="1"/>
  <c r="P12" i="1"/>
  <c r="P21" i="1"/>
  <c r="P13" i="1"/>
  <c r="P15" i="1"/>
  <c r="P16" i="1"/>
  <c r="P17" i="1"/>
  <c r="P18" i="1"/>
  <c r="P19" i="1"/>
  <c r="Q8" i="1"/>
  <c r="R8" i="1"/>
  <c r="Q9" i="1"/>
  <c r="Q10" i="1"/>
  <c r="Q11" i="1"/>
  <c r="Q12" i="1"/>
  <c r="Q13" i="1"/>
  <c r="Q15" i="1"/>
  <c r="Q16" i="1"/>
  <c r="Q21" i="1"/>
  <c r="Q17" i="1"/>
  <c r="Q19" i="1"/>
  <c r="R9" i="1"/>
  <c r="R10" i="1"/>
  <c r="R11" i="1"/>
  <c r="R12" i="1"/>
  <c r="R13" i="1"/>
  <c r="R21" i="1"/>
  <c r="R15" i="1"/>
  <c r="R16" i="1"/>
  <c r="R17" i="1"/>
  <c r="R18" i="1"/>
  <c r="R19" i="1"/>
  <c r="G21" i="1"/>
  <c r="H21" i="1"/>
  <c r="I21" i="1"/>
  <c r="J21" i="1"/>
  <c r="K21" i="1"/>
  <c r="L21" i="1"/>
  <c r="D87" i="1460"/>
  <c r="D99" i="1460"/>
  <c r="B135" i="1460"/>
  <c r="C89" i="4128"/>
  <c r="B136" i="4128"/>
  <c r="T7" i="3"/>
  <c r="T9" i="3"/>
  <c r="Z11" i="1"/>
  <c r="Y7" i="1"/>
  <c r="Z10" i="1"/>
  <c r="U12" i="3"/>
  <c r="T13" i="3"/>
  <c r="S14" i="3"/>
  <c r="S21" i="3"/>
  <c r="Z13" i="1"/>
  <c r="X14" i="1"/>
  <c r="X21" i="1"/>
  <c r="O21" i="3"/>
  <c r="P21" i="3"/>
  <c r="U8" i="3"/>
  <c r="U9" i="3"/>
  <c r="Z8" i="1"/>
  <c r="Z12" i="1"/>
</calcChain>
</file>

<file path=xl/sharedStrings.xml><?xml version="1.0" encoding="utf-8"?>
<sst xmlns="http://schemas.openxmlformats.org/spreadsheetml/2006/main" count="77" uniqueCount="44">
  <si>
    <t>TOTAL</t>
  </si>
  <si>
    <t>INCR.PORCENT</t>
  </si>
  <si>
    <t xml:space="preserve">INCR. MES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</si>
  <si>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</si>
  <si>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</si>
  <si>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</si>
  <si>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</si>
  <si>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</si>
  <si>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</si>
  <si>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</si>
  <si>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</si>
  <si>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</si>
  <si>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</si>
  <si>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</si>
  <si>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</si>
  <si>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</si>
  <si>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FONAV</t>
  </si>
  <si>
    <t>JAIME DIMATE JIMENEZ</t>
  </si>
  <si>
    <t>INCR. VS MES</t>
  </si>
  <si>
    <t>ANTER.</t>
  </si>
  <si>
    <t xml:space="preserve">ANTER. </t>
  </si>
  <si>
    <t>INCR. PORCENT.</t>
  </si>
  <si>
    <t>ROJAS</t>
  </si>
  <si>
    <t>NEGRAS</t>
  </si>
  <si>
    <t>POLLITO</t>
  </si>
  <si>
    <t>POLLITA</t>
  </si>
  <si>
    <t xml:space="preserve"> </t>
  </si>
  <si>
    <t>BLANCAS</t>
  </si>
  <si>
    <t>TOTALES</t>
  </si>
  <si>
    <t xml:space="preserve">OCTUBRE </t>
  </si>
  <si>
    <t>DATO EN NEGRILLA PENDIENTE DE AJUSTE</t>
  </si>
  <si>
    <t>FOAI04/01 (Pg02)</t>
  </si>
  <si>
    <t>FOAI04/01 (Pg01)</t>
  </si>
  <si>
    <t>GRAFICAS POLLITO</t>
  </si>
  <si>
    <t>FOAI04/01 (Pg03)</t>
  </si>
  <si>
    <t>GRAFICAS POLLITA</t>
  </si>
  <si>
    <t>FOAI04/01 (Pg04)</t>
  </si>
  <si>
    <t>FOAI04/01 (Pg05)</t>
  </si>
  <si>
    <t>COMPORTAMIENTO HISTORICO 
ENCASETAMIENTO POLLITA POR COLORES</t>
  </si>
  <si>
    <t>MES EN NEGRILLA PENDIENTE DE AJUSTE</t>
    <phoneticPr fontId="0" type="noConversion"/>
  </si>
  <si>
    <t>2018 VS 2017</t>
  </si>
  <si>
    <t>ENCASETAMIENTO POLLITO  2018</t>
  </si>
  <si>
    <t>ENCASETAMIENTO POLLITA  2018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</si>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</sst>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-* #,##0\ _P_t_s_-;\-* #,##0\ _P_t_s_-;_-* &quot;-&quot;??\ _P_t_s_-;_-@_-"/>
  </numFmts>
  <fonts count="39" x14ac:knownFonts="1">
    <font>
      <sz val="10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2"/>
      <color indexed="12"/>
      <name val="Book Antiqua"/>
      <family val="1"/>
    </font>
    <font>
      <sz val="11"/>
      <color indexed="48"/>
      <name val="Book Antiqua"/>
      <family val="1"/>
    </font>
    <font>
      <b/>
      <sz val="11"/>
      <color indexed="12"/>
      <name val="Book Antiqua"/>
      <family val="1"/>
    </font>
    <font>
      <b/>
      <sz val="10"/>
      <color indexed="12"/>
      <name val="Book Antiqua"/>
      <family val="1"/>
    </font>
    <font>
      <sz val="11"/>
      <name val="Book Antiqua"/>
      <family val="1"/>
    </font>
    <font>
      <sz val="10"/>
      <name val="Calibri"/>
      <family val="2"/>
    </font>
    <font>
      <b/>
      <sz val="18"/>
      <name val="Calibri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sz val="9"/>
      <name val="Book Antiqua"/>
      <family val="1"/>
    </font>
    <font>
      <b/>
      <sz val="18"/>
      <name val="Calibri"/>
      <family val="2"/>
    </font>
    <font>
      <sz val="10"/>
      <name val="Calibri"/>
      <family val="2"/>
    </font>
    <font>
      <b/>
      <sz val="11"/>
      <color indexed="12"/>
      <name val="Book Antiqua"/>
      <family val="1"/>
    </font>
    <font>
      <sz val="11"/>
      <color indexed="12"/>
      <name val="Book Antiqua"/>
      <family val="1"/>
    </font>
    <font>
      <b/>
      <sz val="9"/>
      <name val="Book Antiqua"/>
      <family val="1"/>
    </font>
    <font>
      <b/>
      <sz val="12"/>
      <color indexed="12"/>
      <name val="Book Antiqua"/>
      <family val="1"/>
    </font>
    <font>
      <sz val="12"/>
      <color indexed="12"/>
      <name val="Book Antiqua"/>
      <family val="1"/>
    </font>
    <font>
      <b/>
      <sz val="10"/>
      <color indexed="12"/>
      <name val="Book Antiqua"/>
      <family val="1"/>
    </font>
    <font>
      <b/>
      <i/>
      <sz val="8"/>
      <name val="Book Antiqua"/>
      <family val="1"/>
    </font>
    <font>
      <sz val="8"/>
      <name val="Book Antiqua"/>
      <family val="1"/>
    </font>
    <font>
      <b/>
      <sz val="14"/>
      <name val="Arial Narrow"/>
      <family val="2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3" fontId="0" fillId="0" borderId="0" xfId="0" applyNumberFormat="1"/>
    <xf numFmtId="17" fontId="0" fillId="0" borderId="0" xfId="0" applyNumberFormat="1"/>
    <xf numFmtId="16" fontId="0" fillId="0" borderId="0" xfId="0" applyNumberFormat="1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/>
    <xf numFmtId="3" fontId="3" fillId="2" borderId="0" xfId="0" applyNumberFormat="1" applyFont="1" applyFill="1" applyBorder="1"/>
    <xf numFmtId="3" fontId="7" fillId="2" borderId="0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3" fontId="10" fillId="2" borderId="3" xfId="0" applyNumberFormat="1" applyFont="1" applyFill="1" applyBorder="1"/>
    <xf numFmtId="3" fontId="10" fillId="2" borderId="4" xfId="0" applyNumberFormat="1" applyFont="1" applyFill="1" applyBorder="1"/>
    <xf numFmtId="0" fontId="10" fillId="2" borderId="5" xfId="0" applyFont="1" applyFill="1" applyBorder="1"/>
    <xf numFmtId="3" fontId="10" fillId="2" borderId="5" xfId="0" applyNumberFormat="1" applyFont="1" applyFill="1" applyBorder="1"/>
    <xf numFmtId="0" fontId="10" fillId="2" borderId="6" xfId="0" applyFont="1" applyFill="1" applyBorder="1"/>
    <xf numFmtId="3" fontId="10" fillId="2" borderId="6" xfId="0" applyNumberFormat="1" applyFont="1" applyFill="1" applyBorder="1"/>
    <xf numFmtId="3" fontId="10" fillId="2" borderId="7" xfId="0" applyNumberFormat="1" applyFont="1" applyFill="1" applyBorder="1"/>
    <xf numFmtId="3" fontId="9" fillId="2" borderId="6" xfId="0" applyNumberFormat="1" applyFont="1" applyFill="1" applyBorder="1"/>
    <xf numFmtId="3" fontId="9" fillId="2" borderId="2" xfId="0" applyNumberFormat="1" applyFont="1" applyFill="1" applyBorder="1"/>
    <xf numFmtId="3" fontId="7" fillId="0" borderId="0" xfId="0" applyNumberFormat="1" applyFont="1"/>
    <xf numFmtId="17" fontId="11" fillId="2" borderId="0" xfId="0" applyNumberFormat="1" applyFont="1" applyFill="1" applyBorder="1" applyAlignment="1">
      <alignment horizontal="left"/>
    </xf>
    <xf numFmtId="17" fontId="12" fillId="2" borderId="0" xfId="0" applyNumberFormat="1" applyFont="1" applyFill="1" applyBorder="1" applyAlignment="1">
      <alignment horizontal="left"/>
    </xf>
    <xf numFmtId="3" fontId="1" fillId="0" borderId="0" xfId="0" applyNumberFormat="1" applyFont="1"/>
    <xf numFmtId="3" fontId="1" fillId="0" borderId="8" xfId="3" applyNumberFormat="1" applyFont="1" applyBorder="1"/>
    <xf numFmtId="3" fontId="1" fillId="0" borderId="9" xfId="4" applyNumberFormat="1" applyFont="1" applyBorder="1"/>
    <xf numFmtId="17" fontId="13" fillId="2" borderId="0" xfId="0" applyNumberFormat="1" applyFont="1" applyFill="1" applyBorder="1" applyAlignment="1">
      <alignment wrapText="1"/>
    </xf>
    <xf numFmtId="17" fontId="1" fillId="0" borderId="0" xfId="0" applyNumberFormat="1" applyFont="1"/>
    <xf numFmtId="0" fontId="14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wrapText="1"/>
      <protection locked="0"/>
    </xf>
    <xf numFmtId="49" fontId="14" fillId="2" borderId="0" xfId="0" applyNumberFormat="1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right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0" xfId="0" applyFont="1" applyFill="1"/>
    <xf numFmtId="0" fontId="14" fillId="3" borderId="4" xfId="0" applyFont="1" applyFill="1" applyBorder="1" applyAlignment="1" applyProtection="1">
      <alignment wrapText="1"/>
    </xf>
    <xf numFmtId="0" fontId="18" fillId="3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7" fillId="3" borderId="0" xfId="0" applyFont="1" applyFill="1"/>
    <xf numFmtId="0" fontId="18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3" fillId="3" borderId="15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0" xfId="0" applyFont="1" applyFill="1"/>
    <xf numFmtId="0" fontId="5" fillId="3" borderId="16" xfId="0" applyFont="1" applyFill="1" applyBorder="1"/>
    <xf numFmtId="3" fontId="6" fillId="3" borderId="17" xfId="2" applyNumberFormat="1" applyFont="1" applyFill="1" applyBorder="1" applyAlignment="1">
      <alignment horizontal="center"/>
    </xf>
    <xf numFmtId="10" fontId="6" fillId="3" borderId="17" xfId="5" applyNumberFormat="1" applyFont="1" applyFill="1" applyBorder="1" applyAlignment="1">
      <alignment horizontal="center"/>
    </xf>
    <xf numFmtId="4" fontId="6" fillId="3" borderId="0" xfId="0" applyNumberFormat="1" applyFont="1" applyFill="1"/>
    <xf numFmtId="10" fontId="6" fillId="3" borderId="18" xfId="5" applyNumberFormat="1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7" fontId="16" fillId="3" borderId="19" xfId="0" applyNumberFormat="1" applyFont="1" applyFill="1" applyBorder="1" applyAlignment="1">
      <alignment horizontal="center" vertical="center"/>
    </xf>
    <xf numFmtId="167" fontId="16" fillId="3" borderId="13" xfId="0" applyNumberFormat="1" applyFont="1" applyFill="1" applyBorder="1" applyAlignment="1">
      <alignment horizontal="center" vertical="center"/>
    </xf>
    <xf numFmtId="3" fontId="16" fillId="3" borderId="13" xfId="0" applyNumberFormat="1" applyFont="1" applyFill="1" applyBorder="1" applyAlignment="1">
      <alignment horizontal="center" vertical="center"/>
    </xf>
    <xf numFmtId="10" fontId="16" fillId="3" borderId="13" xfId="5" applyNumberFormat="1" applyFont="1" applyFill="1" applyBorder="1"/>
    <xf numFmtId="167" fontId="16" fillId="3" borderId="2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6" fillId="3" borderId="4" xfId="0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3" fontId="6" fillId="3" borderId="18" xfId="0" applyNumberFormat="1" applyFont="1" applyFill="1" applyBorder="1"/>
    <xf numFmtId="3" fontId="5" fillId="3" borderId="18" xfId="0" applyNumberFormat="1" applyFont="1" applyFill="1" applyBorder="1"/>
    <xf numFmtId="3" fontId="6" fillId="3" borderId="0" xfId="0" applyNumberFormat="1" applyFont="1" applyFill="1" applyBorder="1"/>
    <xf numFmtId="0" fontId="6" fillId="3" borderId="18" xfId="0" applyFont="1" applyFill="1" applyBorder="1"/>
    <xf numFmtId="0" fontId="8" fillId="3" borderId="4" xfId="0" applyFont="1" applyFill="1" applyBorder="1" applyAlignment="1"/>
    <xf numFmtId="0" fontId="8" fillId="3" borderId="0" xfId="0" applyFont="1" applyFill="1" applyBorder="1" applyAlignment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8" xfId="0" applyFont="1" applyFill="1" applyBorder="1"/>
    <xf numFmtId="3" fontId="3" fillId="3" borderId="22" xfId="0" applyNumberFormat="1" applyFont="1" applyFill="1" applyBorder="1"/>
    <xf numFmtId="0" fontId="3" fillId="3" borderId="22" xfId="0" applyFont="1" applyFill="1" applyBorder="1"/>
    <xf numFmtId="0" fontId="3" fillId="3" borderId="14" xfId="0" applyFont="1" applyFill="1" applyBorder="1"/>
    <xf numFmtId="17" fontId="3" fillId="3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4" fillId="3" borderId="0" xfId="0" applyFont="1" applyFill="1" applyBorder="1"/>
    <xf numFmtId="167" fontId="3" fillId="3" borderId="0" xfId="2" applyNumberFormat="1" applyFont="1" applyFill="1" applyBorder="1"/>
    <xf numFmtId="9" fontId="3" fillId="3" borderId="0" xfId="0" quotePrefix="1" applyNumberFormat="1" applyFont="1" applyFill="1" applyBorder="1" applyAlignment="1">
      <alignment horizontal="right"/>
    </xf>
    <xf numFmtId="10" fontId="3" fillId="3" borderId="0" xfId="0" applyNumberFormat="1" applyFont="1" applyFill="1" applyBorder="1"/>
    <xf numFmtId="9" fontId="3" fillId="3" borderId="0" xfId="0" applyNumberFormat="1" applyFont="1" applyFill="1" applyBorder="1"/>
    <xf numFmtId="167" fontId="3" fillId="3" borderId="0" xfId="2" quotePrefix="1" applyNumberFormat="1" applyFont="1" applyFill="1" applyBorder="1" applyAlignment="1">
      <alignment horizontal="right"/>
    </xf>
    <xf numFmtId="167" fontId="4" fillId="3" borderId="0" xfId="0" applyNumberFormat="1" applyFont="1" applyFill="1" applyBorder="1"/>
    <xf numFmtId="0" fontId="2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20" fillId="3" borderId="0" xfId="0" applyFont="1" applyFill="1"/>
    <xf numFmtId="10" fontId="6" fillId="3" borderId="0" xfId="5" applyNumberFormat="1" applyFont="1" applyFill="1"/>
    <xf numFmtId="0" fontId="9" fillId="2" borderId="23" xfId="0" applyFont="1" applyFill="1" applyBorder="1" applyAlignment="1"/>
    <xf numFmtId="0" fontId="9" fillId="2" borderId="24" xfId="0" applyFont="1" applyFill="1" applyBorder="1" applyAlignment="1"/>
    <xf numFmtId="10" fontId="6" fillId="3" borderId="18" xfId="5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wrapText="1"/>
      <protection locked="0"/>
    </xf>
    <xf numFmtId="0" fontId="21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horizontal="right" wrapText="1"/>
    </xf>
    <xf numFmtId="0" fontId="24" fillId="2" borderId="0" xfId="0" applyFont="1" applyFill="1"/>
    <xf numFmtId="17" fontId="25" fillId="2" borderId="0" xfId="0" applyNumberFormat="1" applyFont="1" applyFill="1" applyBorder="1" applyAlignment="1">
      <alignment horizontal="left"/>
    </xf>
    <xf numFmtId="0" fontId="24" fillId="2" borderId="0" xfId="0" applyFont="1" applyFill="1" applyBorder="1"/>
    <xf numFmtId="3" fontId="5" fillId="3" borderId="17" xfId="2" applyNumberFormat="1" applyFont="1" applyFill="1" applyBorder="1" applyAlignment="1">
      <alignment horizontal="center"/>
    </xf>
    <xf numFmtId="1" fontId="26" fillId="2" borderId="25" xfId="0" applyNumberFormat="1" applyFont="1" applyFill="1" applyBorder="1"/>
    <xf numFmtId="1" fontId="26" fillId="2" borderId="26" xfId="0" applyNumberFormat="1" applyFont="1" applyFill="1" applyBorder="1"/>
    <xf numFmtId="1" fontId="26" fillId="2" borderId="27" xfId="0" applyNumberFormat="1" applyFont="1" applyFill="1" applyBorder="1"/>
    <xf numFmtId="0" fontId="26" fillId="2" borderId="0" xfId="0" applyFont="1" applyFill="1"/>
    <xf numFmtId="1" fontId="28" fillId="2" borderId="28" xfId="0" applyNumberFormat="1" applyFont="1" applyFill="1" applyBorder="1" applyAlignment="1" applyProtection="1">
      <alignment wrapText="1"/>
    </xf>
    <xf numFmtId="1" fontId="28" fillId="2" borderId="29" xfId="0" applyNumberFormat="1" applyFont="1" applyFill="1" applyBorder="1" applyAlignment="1" applyProtection="1">
      <alignment wrapText="1"/>
    </xf>
    <xf numFmtId="1" fontId="29" fillId="2" borderId="17" xfId="0" applyNumberFormat="1" applyFont="1" applyFill="1" applyBorder="1" applyAlignment="1">
      <alignment horizontal="center" vertical="center"/>
    </xf>
    <xf numFmtId="1" fontId="29" fillId="2" borderId="30" xfId="0" applyNumberFormat="1" applyFont="1" applyFill="1" applyBorder="1" applyAlignment="1">
      <alignment horizontal="center" vertical="center"/>
    </xf>
    <xf numFmtId="1" fontId="30" fillId="2" borderId="30" xfId="0" applyNumberFormat="1" applyFont="1" applyFill="1" applyBorder="1" applyAlignment="1">
      <alignment vertical="center"/>
    </xf>
    <xf numFmtId="1" fontId="29" fillId="2" borderId="31" xfId="0" quotePrefix="1" applyNumberFormat="1" applyFont="1" applyFill="1" applyBorder="1" applyAlignment="1">
      <alignment horizontal="center" vertical="center"/>
    </xf>
    <xf numFmtId="1" fontId="31" fillId="2" borderId="32" xfId="0" applyNumberFormat="1" applyFont="1" applyFill="1" applyBorder="1" applyAlignment="1">
      <alignment horizontal="center"/>
    </xf>
    <xf numFmtId="1" fontId="31" fillId="2" borderId="12" xfId="0" applyNumberFormat="1" applyFont="1" applyFill="1" applyBorder="1" applyAlignment="1">
      <alignment horizontal="center"/>
    </xf>
    <xf numFmtId="1" fontId="31" fillId="2" borderId="33" xfId="0" applyNumberFormat="1" applyFont="1" applyFill="1" applyBorder="1" applyAlignment="1">
      <alignment horizontal="center"/>
    </xf>
    <xf numFmtId="1" fontId="31" fillId="2" borderId="34" xfId="0" applyNumberFormat="1" applyFont="1" applyFill="1" applyBorder="1"/>
    <xf numFmtId="1" fontId="31" fillId="2" borderId="35" xfId="0" applyNumberFormat="1" applyFont="1" applyFill="1" applyBorder="1"/>
    <xf numFmtId="1" fontId="31" fillId="2" borderId="17" xfId="0" applyNumberFormat="1" applyFont="1" applyFill="1" applyBorder="1"/>
    <xf numFmtId="1" fontId="26" fillId="2" borderId="30" xfId="2" applyNumberFormat="1" applyFont="1" applyFill="1" applyBorder="1"/>
    <xf numFmtId="1" fontId="26" fillId="2" borderId="30" xfId="2" applyNumberFormat="1" applyFont="1" applyFill="1" applyBorder="1" applyAlignment="1">
      <alignment horizontal="center"/>
    </xf>
    <xf numFmtId="3" fontId="26" fillId="2" borderId="30" xfId="2" applyNumberFormat="1" applyFont="1" applyFill="1" applyBorder="1" applyAlignment="1">
      <alignment horizontal="center"/>
    </xf>
    <xf numFmtId="10" fontId="26" fillId="2" borderId="30" xfId="5" applyNumberFormat="1" applyFont="1" applyFill="1" applyBorder="1" applyAlignment="1">
      <alignment horizontal="center"/>
    </xf>
    <xf numFmtId="10" fontId="26" fillId="2" borderId="31" xfId="5" quotePrefix="1" applyNumberFormat="1" applyFont="1" applyFill="1" applyBorder="1" applyAlignment="1">
      <alignment horizontal="center"/>
    </xf>
    <xf numFmtId="3" fontId="26" fillId="2" borderId="0" xfId="0" applyNumberFormat="1" applyFont="1" applyFill="1"/>
    <xf numFmtId="4" fontId="26" fillId="3" borderId="0" xfId="0" applyNumberFormat="1" applyFont="1" applyFill="1"/>
    <xf numFmtId="1" fontId="26" fillId="2" borderId="30" xfId="2" applyNumberFormat="1" applyFont="1" applyFill="1" applyBorder="1" applyAlignment="1"/>
    <xf numFmtId="3" fontId="31" fillId="2" borderId="0" xfId="0" applyNumberFormat="1" applyFont="1" applyFill="1"/>
    <xf numFmtId="3" fontId="26" fillId="2" borderId="30" xfId="2" applyNumberFormat="1" applyFont="1" applyFill="1" applyBorder="1"/>
    <xf numFmtId="3" fontId="26" fillId="2" borderId="30" xfId="5" applyNumberFormat="1" applyFont="1" applyFill="1" applyBorder="1"/>
    <xf numFmtId="1" fontId="26" fillId="2" borderId="30" xfId="5" applyNumberFormat="1" applyFont="1" applyFill="1" applyBorder="1"/>
    <xf numFmtId="1" fontId="26" fillId="2" borderId="31" xfId="5" applyNumberFormat="1" applyFont="1" applyFill="1" applyBorder="1"/>
    <xf numFmtId="1" fontId="32" fillId="2" borderId="36" xfId="0" applyNumberFormat="1" applyFont="1" applyFill="1" applyBorder="1" applyAlignment="1">
      <alignment vertical="center"/>
    </xf>
    <xf numFmtId="1" fontId="32" fillId="2" borderId="37" xfId="0" applyNumberFormat="1" applyFont="1" applyFill="1" applyBorder="1" applyAlignment="1">
      <alignment vertical="center"/>
    </xf>
    <xf numFmtId="1" fontId="32" fillId="2" borderId="38" xfId="0" applyNumberFormat="1" applyFont="1" applyFill="1" applyBorder="1" applyAlignment="1">
      <alignment vertical="center"/>
    </xf>
    <xf numFmtId="1" fontId="32" fillId="2" borderId="38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1" fontId="33" fillId="2" borderId="38" xfId="5" applyNumberFormat="1" applyFont="1" applyFill="1" applyBorder="1" applyAlignment="1">
      <alignment vertical="center"/>
    </xf>
    <xf numFmtId="1" fontId="32" fillId="2" borderId="39" xfId="0" applyNumberFormat="1" applyFont="1" applyFill="1" applyBorder="1" applyAlignment="1">
      <alignment vertical="center"/>
    </xf>
    <xf numFmtId="1" fontId="34" fillId="2" borderId="25" xfId="0" applyNumberFormat="1" applyFont="1" applyFill="1" applyBorder="1" applyAlignment="1">
      <alignment vertical="center"/>
    </xf>
    <xf numFmtId="1" fontId="34" fillId="2" borderId="26" xfId="0" applyNumberFormat="1" applyFont="1" applyFill="1" applyBorder="1" applyAlignment="1">
      <alignment vertical="center"/>
    </xf>
    <xf numFmtId="1" fontId="26" fillId="2" borderId="26" xfId="0" applyNumberFormat="1" applyFont="1" applyFill="1" applyBorder="1" applyAlignment="1">
      <alignment vertical="center"/>
    </xf>
    <xf numFmtId="1" fontId="26" fillId="2" borderId="27" xfId="0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1" fontId="35" fillId="2" borderId="40" xfId="0" quotePrefix="1" applyNumberFormat="1" applyFont="1" applyFill="1" applyBorder="1" applyAlignment="1">
      <alignment horizontal="left"/>
    </xf>
    <xf numFmtId="1" fontId="35" fillId="2" borderId="0" xfId="0" quotePrefix="1" applyNumberFormat="1" applyFont="1" applyFill="1" applyBorder="1" applyAlignment="1">
      <alignment horizontal="left"/>
    </xf>
    <xf numFmtId="1" fontId="26" fillId="2" borderId="0" xfId="0" applyNumberFormat="1" applyFont="1" applyFill="1" applyBorder="1"/>
    <xf numFmtId="1" fontId="26" fillId="2" borderId="41" xfId="0" applyNumberFormat="1" applyFont="1" applyFill="1" applyBorder="1"/>
    <xf numFmtId="1" fontId="36" fillId="2" borderId="40" xfId="0" applyNumberFormat="1" applyFont="1" applyFill="1" applyBorder="1"/>
    <xf numFmtId="1" fontId="36" fillId="2" borderId="0" xfId="0" applyNumberFormat="1" applyFont="1" applyFill="1" applyBorder="1"/>
    <xf numFmtId="1" fontId="26" fillId="2" borderId="40" xfId="0" applyNumberFormat="1" applyFont="1" applyFill="1" applyBorder="1" applyAlignment="1">
      <alignment horizontal="centerContinuous"/>
    </xf>
    <xf numFmtId="1" fontId="26" fillId="2" borderId="0" xfId="0" applyNumberFormat="1" applyFont="1" applyFill="1" applyBorder="1" applyAlignment="1">
      <alignment horizontal="centerContinuous"/>
    </xf>
    <xf numFmtId="1" fontId="26" fillId="2" borderId="40" xfId="0" applyNumberFormat="1" applyFont="1" applyFill="1" applyBorder="1"/>
    <xf numFmtId="1" fontId="37" fillId="2" borderId="40" xfId="0" applyNumberFormat="1" applyFont="1" applyFill="1" applyBorder="1" applyAlignment="1">
      <alignment horizontal="left"/>
    </xf>
    <xf numFmtId="1" fontId="37" fillId="2" borderId="0" xfId="0" applyNumberFormat="1" applyFont="1" applyFill="1" applyBorder="1" applyAlignment="1">
      <alignment horizontal="left"/>
    </xf>
    <xf numFmtId="1" fontId="38" fillId="2" borderId="0" xfId="0" applyNumberFormat="1" applyFont="1" applyFill="1" applyBorder="1" applyAlignment="1">
      <alignment horizontal="left"/>
    </xf>
    <xf numFmtId="1" fontId="38" fillId="2" borderId="0" xfId="0" applyNumberFormat="1" applyFont="1" applyFill="1" applyBorder="1"/>
    <xf numFmtId="1" fontId="38" fillId="2" borderId="41" xfId="0" applyNumberFormat="1" applyFont="1" applyFill="1" applyBorder="1"/>
    <xf numFmtId="0" fontId="38" fillId="2" borderId="0" xfId="0" applyFont="1" applyFill="1"/>
    <xf numFmtId="1" fontId="38" fillId="2" borderId="29" xfId="0" applyNumberFormat="1" applyFont="1" applyFill="1" applyBorder="1"/>
    <xf numFmtId="1" fontId="38" fillId="2" borderId="42" xfId="0" applyNumberFormat="1" applyFont="1" applyFill="1" applyBorder="1"/>
    <xf numFmtId="1" fontId="5" fillId="2" borderId="35" xfId="0" applyNumberFormat="1" applyFont="1" applyFill="1" applyBorder="1"/>
    <xf numFmtId="1" fontId="6" fillId="2" borderId="35" xfId="0" applyNumberFormat="1" applyFont="1" applyFill="1" applyBorder="1"/>
    <xf numFmtId="1" fontId="5" fillId="2" borderId="17" xfId="0" applyNumberFormat="1" applyFont="1" applyFill="1" applyBorder="1"/>
    <xf numFmtId="1" fontId="5" fillId="2" borderId="30" xfId="2" applyNumberFormat="1" applyFont="1" applyFill="1" applyBorder="1"/>
    <xf numFmtId="1" fontId="5" fillId="2" borderId="30" xfId="2" applyNumberFormat="1" applyFont="1" applyFill="1" applyBorder="1" applyAlignment="1"/>
    <xf numFmtId="1" fontId="5" fillId="2" borderId="30" xfId="2" applyNumberFormat="1" applyFont="1" applyFill="1" applyBorder="1" applyAlignment="1">
      <alignment horizontal="center"/>
    </xf>
    <xf numFmtId="3" fontId="5" fillId="2" borderId="30" xfId="2" applyNumberFormat="1" applyFont="1" applyFill="1" applyBorder="1" applyAlignment="1">
      <alignment horizontal="center"/>
    </xf>
    <xf numFmtId="0" fontId="6" fillId="3" borderId="16" xfId="0" applyFont="1" applyFill="1" applyBorder="1"/>
    <xf numFmtId="3" fontId="6" fillId="2" borderId="30" xfId="2" applyNumberFormat="1" applyFont="1" applyFill="1" applyBorder="1" applyAlignment="1">
      <alignment horizontal="center"/>
    </xf>
    <xf numFmtId="10" fontId="6" fillId="2" borderId="30" xfId="5" applyNumberFormat="1" applyFont="1" applyFill="1" applyBorder="1" applyAlignment="1">
      <alignment horizontal="center"/>
    </xf>
    <xf numFmtId="10" fontId="6" fillId="2" borderId="31" xfId="5" quotePrefix="1" applyNumberFormat="1" applyFont="1" applyFill="1" applyBorder="1" applyAlignment="1">
      <alignment horizontal="center"/>
    </xf>
    <xf numFmtId="166" fontId="0" fillId="0" borderId="0" xfId="2" applyFont="1"/>
    <xf numFmtId="43" fontId="0" fillId="0" borderId="0" xfId="0" applyNumberFormat="1"/>
    <xf numFmtId="4" fontId="0" fillId="0" borderId="0" xfId="0" applyNumberFormat="1"/>
    <xf numFmtId="10" fontId="5" fillId="3" borderId="17" xfId="5" applyNumberFormat="1" applyFont="1" applyFill="1" applyBorder="1" applyAlignment="1">
      <alignment horizontal="center"/>
    </xf>
    <xf numFmtId="10" fontId="5" fillId="3" borderId="18" xfId="5" quotePrefix="1" applyNumberFormat="1" applyFont="1" applyFill="1" applyBorder="1" applyAlignment="1">
      <alignment horizontal="center"/>
    </xf>
    <xf numFmtId="10" fontId="5" fillId="2" borderId="30" xfId="5" applyNumberFormat="1" applyFont="1" applyFill="1" applyBorder="1" applyAlignment="1">
      <alignment horizontal="center"/>
    </xf>
    <xf numFmtId="10" fontId="5" fillId="2" borderId="31" xfId="5" quotePrefix="1" applyNumberFormat="1" applyFont="1" applyFill="1" applyBorder="1" applyAlignment="1">
      <alignment horizontal="center"/>
    </xf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1" fontId="26" fillId="2" borderId="28" xfId="0" applyNumberFormat="1" applyFont="1" applyFill="1" applyBorder="1" applyAlignment="1">
      <alignment horizontal="center"/>
    </xf>
    <xf numFmtId="1" fontId="26" fillId="2" borderId="29" xfId="0" applyNumberFormat="1" applyFont="1" applyFill="1" applyBorder="1" applyAlignment="1">
      <alignment horizontal="center"/>
    </xf>
    <xf numFmtId="1" fontId="29" fillId="2" borderId="43" xfId="0" applyNumberFormat="1" applyFont="1" applyFill="1" applyBorder="1" applyAlignment="1">
      <alignment horizontal="center" vertical="center"/>
    </xf>
    <xf numFmtId="1" fontId="29" fillId="2" borderId="44" xfId="0" applyNumberFormat="1" applyFont="1" applyFill="1" applyBorder="1" applyAlignment="1">
      <alignment horizontal="center" vertical="center"/>
    </xf>
    <xf numFmtId="1" fontId="29" fillId="2" borderId="45" xfId="0" applyNumberFormat="1" applyFont="1" applyFill="1" applyBorder="1" applyAlignment="1">
      <alignment horizontal="center" vertical="center"/>
    </xf>
    <xf numFmtId="1" fontId="29" fillId="2" borderId="20" xfId="0" applyNumberFormat="1" applyFont="1" applyFill="1" applyBorder="1" applyAlignment="1">
      <alignment horizontal="center" vertical="center"/>
    </xf>
    <xf numFmtId="1" fontId="27" fillId="2" borderId="40" xfId="0" applyNumberFormat="1" applyFont="1" applyFill="1" applyBorder="1" applyAlignment="1" applyProtection="1">
      <alignment horizontal="center" vertical="center" wrapText="1"/>
    </xf>
    <xf numFmtId="1" fontId="27" fillId="2" borderId="0" xfId="0" applyNumberFormat="1" applyFont="1" applyFill="1" applyBorder="1" applyAlignment="1" applyProtection="1">
      <alignment horizontal="center" vertical="center" wrapText="1"/>
    </xf>
    <xf numFmtId="1" fontId="27" fillId="2" borderId="41" xfId="0" applyNumberFormat="1" applyFont="1" applyFill="1" applyBorder="1" applyAlignment="1" applyProtection="1">
      <alignment horizontal="center" vertical="center" wrapText="1"/>
    </xf>
    <xf numFmtId="1" fontId="28" fillId="2" borderId="29" xfId="0" applyNumberFormat="1" applyFont="1" applyFill="1" applyBorder="1" applyAlignment="1" applyProtection="1">
      <alignment horizontal="right" wrapText="1"/>
    </xf>
    <xf numFmtId="1" fontId="28" fillId="2" borderId="42" xfId="0" applyNumberFormat="1" applyFont="1" applyFill="1" applyBorder="1" applyAlignment="1" applyProtection="1">
      <alignment horizontal="right" wrapText="1"/>
    </xf>
    <xf numFmtId="0" fontId="18" fillId="3" borderId="3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right" wrapText="1"/>
    </xf>
    <xf numFmtId="0" fontId="14" fillId="3" borderId="18" xfId="0" applyFont="1" applyFill="1" applyBorder="1" applyAlignment="1" applyProtection="1">
      <alignment horizontal="right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17" fontId="13" fillId="2" borderId="0" xfId="0" applyNumberFormat="1" applyFont="1" applyFill="1" applyBorder="1" applyAlignment="1">
      <alignment horizontal="left" wrapText="1"/>
    </xf>
    <xf numFmtId="0" fontId="15" fillId="2" borderId="0" xfId="0" applyFont="1" applyFill="1" applyBorder="1" applyAlignment="1" applyProtection="1">
      <alignment horizontal="right" vertical="center" wrapText="1"/>
    </xf>
    <xf numFmtId="17" fontId="23" fillId="2" borderId="0" xfId="0" applyNumberFormat="1" applyFont="1" applyFill="1" applyBorder="1" applyAlignment="1">
      <alignment horizontal="left" wrapText="1"/>
    </xf>
    <xf numFmtId="0" fontId="21" fillId="3" borderId="0" xfId="0" applyFont="1" applyFill="1" applyBorder="1" applyAlignment="1" applyProtection="1">
      <alignment horizontal="right" wrapText="1"/>
    </xf>
    <xf numFmtId="0" fontId="22" fillId="3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center" wrapText="1"/>
    </xf>
    <xf numFmtId="0" fontId="14" fillId="2" borderId="22" xfId="0" applyFont="1" applyFill="1" applyBorder="1" applyAlignment="1" applyProtection="1">
      <alignment horizontal="right" wrapText="1"/>
    </xf>
  </cellXfs>
  <cellStyles count="6">
    <cellStyle name="Euro" xfId="1" xr:uid="{00000000-0005-0000-0000-000000000000}"/>
    <cellStyle name="Millares" xfId="2" builtinId="3"/>
    <cellStyle name="Millares 2" xfId="3" xr:uid="{00000000-0005-0000-0000-000002000000}"/>
    <cellStyle name="Millares 3" xfId="4" xr:uid="{00000000-0005-0000-0000-000003000000}"/>
    <cellStyle name="Normal" xfId="0" builtinId="0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39368040199421E-2"/>
          <c:y val="2.9308306750106164E-2"/>
          <c:w val="0.90565763067613425"/>
          <c:h val="0.856252485194838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datospollito!$A$172:$A$287</c:f>
              <c:numCache>
                <c:formatCode>mmm\-yy</c:formatCode>
                <c:ptCount val="11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</c:numCache>
            </c:numRef>
          </c:cat>
          <c:val>
            <c:numRef>
              <c:f>datospollito!$B$172:$B$287</c:f>
              <c:numCache>
                <c:formatCode>#,##0</c:formatCode>
                <c:ptCount val="116"/>
                <c:pt idx="0">
                  <c:v>48999004</c:v>
                </c:pt>
                <c:pt idx="1">
                  <c:v>44320919</c:v>
                </c:pt>
                <c:pt idx="2">
                  <c:v>49373806</c:v>
                </c:pt>
                <c:pt idx="3">
                  <c:v>45918779</c:v>
                </c:pt>
                <c:pt idx="4">
                  <c:v>45617899</c:v>
                </c:pt>
                <c:pt idx="5">
                  <c:v>48136721</c:v>
                </c:pt>
                <c:pt idx="6">
                  <c:v>50524999</c:v>
                </c:pt>
                <c:pt idx="7">
                  <c:v>48306843</c:v>
                </c:pt>
                <c:pt idx="8">
                  <c:v>50175420</c:v>
                </c:pt>
                <c:pt idx="9">
                  <c:v>54763582</c:v>
                </c:pt>
                <c:pt idx="10">
                  <c:v>50751770</c:v>
                </c:pt>
                <c:pt idx="11">
                  <c:v>49464304</c:v>
                </c:pt>
                <c:pt idx="12">
                  <c:v>49346644</c:v>
                </c:pt>
                <c:pt idx="13">
                  <c:v>44547011</c:v>
                </c:pt>
                <c:pt idx="14">
                  <c:v>51137826</c:v>
                </c:pt>
                <c:pt idx="15">
                  <c:v>49379768</c:v>
                </c:pt>
                <c:pt idx="16">
                  <c:v>50094126</c:v>
                </c:pt>
                <c:pt idx="17">
                  <c:v>49380667</c:v>
                </c:pt>
                <c:pt idx="18">
                  <c:v>52817455</c:v>
                </c:pt>
                <c:pt idx="19">
                  <c:v>53422661</c:v>
                </c:pt>
                <c:pt idx="20">
                  <c:v>52689391</c:v>
                </c:pt>
                <c:pt idx="21">
                  <c:v>53660963</c:v>
                </c:pt>
                <c:pt idx="22">
                  <c:v>53324339</c:v>
                </c:pt>
                <c:pt idx="23">
                  <c:v>50084163</c:v>
                </c:pt>
                <c:pt idx="24">
                  <c:v>49595883</c:v>
                </c:pt>
                <c:pt idx="25">
                  <c:v>47651144</c:v>
                </c:pt>
                <c:pt idx="26">
                  <c:v>54557711</c:v>
                </c:pt>
                <c:pt idx="27">
                  <c:v>49698250</c:v>
                </c:pt>
                <c:pt idx="28">
                  <c:v>52456294</c:v>
                </c:pt>
                <c:pt idx="29">
                  <c:v>49370207</c:v>
                </c:pt>
                <c:pt idx="30">
                  <c:v>47271435</c:v>
                </c:pt>
                <c:pt idx="31">
                  <c:v>52219038</c:v>
                </c:pt>
                <c:pt idx="32">
                  <c:v>53487990</c:v>
                </c:pt>
                <c:pt idx="33">
                  <c:v>54373122</c:v>
                </c:pt>
                <c:pt idx="34">
                  <c:v>51682521</c:v>
                </c:pt>
                <c:pt idx="35">
                  <c:v>52613005</c:v>
                </c:pt>
                <c:pt idx="36">
                  <c:v>54218305</c:v>
                </c:pt>
                <c:pt idx="37">
                  <c:v>48801781</c:v>
                </c:pt>
                <c:pt idx="38">
                  <c:v>54302961</c:v>
                </c:pt>
                <c:pt idx="39">
                  <c:v>52635106</c:v>
                </c:pt>
                <c:pt idx="40">
                  <c:v>51788697</c:v>
                </c:pt>
                <c:pt idx="41">
                  <c:v>47610120</c:v>
                </c:pt>
                <c:pt idx="42">
                  <c:v>53574969</c:v>
                </c:pt>
                <c:pt idx="43">
                  <c:v>55245028</c:v>
                </c:pt>
                <c:pt idx="44">
                  <c:v>50961252</c:v>
                </c:pt>
                <c:pt idx="45">
                  <c:v>57751522</c:v>
                </c:pt>
                <c:pt idx="46">
                  <c:v>56278766</c:v>
                </c:pt>
                <c:pt idx="47">
                  <c:v>50230376</c:v>
                </c:pt>
                <c:pt idx="48">
                  <c:v>53646541.800000004</c:v>
                </c:pt>
                <c:pt idx="49">
                  <c:v>48458245.859999999</c:v>
                </c:pt>
                <c:pt idx="50">
                  <c:v>49394261.539999992</c:v>
                </c:pt>
                <c:pt idx="51">
                  <c:v>53452115.719999999</c:v>
                </c:pt>
                <c:pt idx="52">
                  <c:v>56227240.739999995</c:v>
                </c:pt>
                <c:pt idx="53">
                  <c:v>51588986.359999999</c:v>
                </c:pt>
                <c:pt idx="54">
                  <c:v>58277134.579999998</c:v>
                </c:pt>
                <c:pt idx="55">
                  <c:v>57702967.940000005</c:v>
                </c:pt>
                <c:pt idx="56">
                  <c:v>55524511.799999997</c:v>
                </c:pt>
                <c:pt idx="57">
                  <c:v>60064075.299999997</c:v>
                </c:pt>
                <c:pt idx="58">
                  <c:v>55590887.5</c:v>
                </c:pt>
                <c:pt idx="59">
                  <c:v>53509140.600000001</c:v>
                </c:pt>
                <c:pt idx="60">
                  <c:v>57563589.399999999</c:v>
                </c:pt>
                <c:pt idx="61">
                  <c:v>50225848.131034493</c:v>
                </c:pt>
                <c:pt idx="62">
                  <c:v>56005396</c:v>
                </c:pt>
                <c:pt idx="63">
                  <c:v>55756367.539999999</c:v>
                </c:pt>
                <c:pt idx="64">
                  <c:v>58387712.416551717</c:v>
                </c:pt>
                <c:pt idx="65">
                  <c:v>55834895.931034476</c:v>
                </c:pt>
                <c:pt idx="66">
                  <c:v>61405879.600000009</c:v>
                </c:pt>
                <c:pt idx="67">
                  <c:v>58578538.965517238</c:v>
                </c:pt>
                <c:pt idx="68">
                  <c:v>63730282.859605916</c:v>
                </c:pt>
                <c:pt idx="69">
                  <c:v>64994876.06000001</c:v>
                </c:pt>
                <c:pt idx="70">
                  <c:v>58782223.017368555</c:v>
                </c:pt>
                <c:pt idx="71">
                  <c:v>59259597</c:v>
                </c:pt>
                <c:pt idx="72">
                  <c:v>61379299</c:v>
                </c:pt>
                <c:pt idx="73">
                  <c:v>56369504</c:v>
                </c:pt>
                <c:pt idx="74">
                  <c:v>62954881.080000006</c:v>
                </c:pt>
                <c:pt idx="75">
                  <c:v>60751608</c:v>
                </c:pt>
                <c:pt idx="76">
                  <c:v>56447289.004761904</c:v>
                </c:pt>
                <c:pt idx="77">
                  <c:v>58518994.640190482</c:v>
                </c:pt>
                <c:pt idx="78">
                  <c:v>61628688</c:v>
                </c:pt>
                <c:pt idx="79">
                  <c:v>60566946</c:v>
                </c:pt>
                <c:pt idx="80">
                  <c:v>61440037.642857112</c:v>
                </c:pt>
                <c:pt idx="81">
                  <c:v>65523118.980000004</c:v>
                </c:pt>
                <c:pt idx="82">
                  <c:v>63858658.220000006</c:v>
                </c:pt>
                <c:pt idx="83">
                  <c:v>63163250</c:v>
                </c:pt>
                <c:pt idx="84">
                  <c:v>60315052</c:v>
                </c:pt>
                <c:pt idx="85">
                  <c:v>59436426</c:v>
                </c:pt>
                <c:pt idx="86">
                  <c:v>63355356</c:v>
                </c:pt>
                <c:pt idx="87">
                  <c:v>59880272</c:v>
                </c:pt>
                <c:pt idx="88">
                  <c:v>62434164</c:v>
                </c:pt>
                <c:pt idx="89">
                  <c:v>60430981</c:v>
                </c:pt>
                <c:pt idx="90">
                  <c:v>60201072</c:v>
                </c:pt>
                <c:pt idx="91">
                  <c:v>67099840</c:v>
                </c:pt>
                <c:pt idx="92">
                  <c:v>66427475</c:v>
                </c:pt>
                <c:pt idx="93">
                  <c:v>66131522.700000003</c:v>
                </c:pt>
                <c:pt idx="94">
                  <c:v>67019259</c:v>
                </c:pt>
                <c:pt idx="95">
                  <c:v>63924140</c:v>
                </c:pt>
                <c:pt idx="96">
                  <c:v>64602065</c:v>
                </c:pt>
                <c:pt idx="97">
                  <c:v>57949218</c:v>
                </c:pt>
                <c:pt idx="98">
                  <c:v>62763049</c:v>
                </c:pt>
                <c:pt idx="99">
                  <c:v>59529411</c:v>
                </c:pt>
                <c:pt idx="100">
                  <c:v>64032640</c:v>
                </c:pt>
                <c:pt idx="101">
                  <c:v>64309809</c:v>
                </c:pt>
                <c:pt idx="102">
                  <c:v>62857572</c:v>
                </c:pt>
                <c:pt idx="103">
                  <c:v>69764645</c:v>
                </c:pt>
                <c:pt idx="104">
                  <c:v>64728174</c:v>
                </c:pt>
                <c:pt idx="105">
                  <c:v>70500956</c:v>
                </c:pt>
                <c:pt idx="106">
                  <c:v>66182632</c:v>
                </c:pt>
                <c:pt idx="107">
                  <c:v>60222164</c:v>
                </c:pt>
                <c:pt idx="108">
                  <c:v>65257767</c:v>
                </c:pt>
                <c:pt idx="109">
                  <c:v>60397470</c:v>
                </c:pt>
                <c:pt idx="110">
                  <c:v>68793201</c:v>
                </c:pt>
                <c:pt idx="111">
                  <c:v>67277106</c:v>
                </c:pt>
                <c:pt idx="112">
                  <c:v>71280757</c:v>
                </c:pt>
                <c:pt idx="113">
                  <c:v>66249960</c:v>
                </c:pt>
                <c:pt idx="114">
                  <c:v>69505356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7-43C7-82C6-EAD01728C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389432"/>
        <c:axId val="1"/>
      </c:lineChart>
      <c:dateAx>
        <c:axId val="552389432"/>
        <c:scaling>
          <c:orientation val="minMax"/>
          <c:max val="43282"/>
          <c:min val="41275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36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Offset val="100"/>
        <c:baseTimeUnit val="months"/>
        <c:majorUnit val="1"/>
        <c:majorTimeUnit val="months"/>
      </c:dateAx>
      <c:valAx>
        <c:axId val="1"/>
        <c:scaling>
          <c:orientation val="minMax"/>
          <c:max val="72000000"/>
          <c:min val="40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52389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27398124913403E-2"/>
          <c:y val="0.1823204293325304"/>
          <c:w val="0.78601776103006604"/>
          <c:h val="0.67649942347893754"/>
        </c:manualLayout>
      </c:layout>
      <c:lineChart>
        <c:grouping val="standard"/>
        <c:varyColors val="0"/>
        <c:ser>
          <c:idx val="12"/>
          <c:order val="11"/>
          <c:tx>
            <c:v>2013</c:v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pPr>
              <a:solidFill>
                <a:srgbClr val="AABAD7"/>
              </a:solidFill>
              <a:ln>
                <a:solidFill>
                  <a:srgbClr val="A6CAF0"/>
                </a:solidFill>
                <a:prstDash val="solid"/>
              </a:ln>
            </c:spPr>
          </c:marker>
          <c:cat>
            <c:strRef>
              <c:f>(POLLITO!$A$7:$A$10,POLLITO!$A$11:$A$20)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(POLLITO!$S$7:$S$13,POLLITO!$S$15:$S$19)</c:f>
              <c:numCache>
                <c:formatCode>#,##0</c:formatCode>
                <c:ptCount val="12"/>
                <c:pt idx="0">
                  <c:v>53646541.800000004</c:v>
                </c:pt>
                <c:pt idx="1">
                  <c:v>48458245.859999999</c:v>
                </c:pt>
                <c:pt idx="2">
                  <c:v>49394261.539999992</c:v>
                </c:pt>
                <c:pt idx="3">
                  <c:v>53452115.719999999</c:v>
                </c:pt>
                <c:pt idx="4">
                  <c:v>56227240.739999995</c:v>
                </c:pt>
                <c:pt idx="5">
                  <c:v>51588986.359999999</c:v>
                </c:pt>
                <c:pt idx="6">
                  <c:v>58277134.579999998</c:v>
                </c:pt>
                <c:pt idx="7">
                  <c:v>57702967.940000005</c:v>
                </c:pt>
                <c:pt idx="8">
                  <c:v>55524511.799999997</c:v>
                </c:pt>
                <c:pt idx="9">
                  <c:v>60064075.299999997</c:v>
                </c:pt>
                <c:pt idx="10">
                  <c:v>55590887.5</c:v>
                </c:pt>
                <c:pt idx="11">
                  <c:v>53509140.600000001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9-4D52-BB15-21BDE421A1C9}"/>
            </c:ext>
          </c:extLst>
        </c:ser>
        <c:ser>
          <c:idx val="13"/>
          <c:order val="12"/>
          <c:tx>
            <c:v>2014</c:v>
          </c:tx>
          <c:spPr>
            <a:ln w="12700">
              <a:solidFill>
                <a:srgbClr val="9933FF"/>
              </a:solidFill>
              <a:prstDash val="solid"/>
            </a:ln>
            <a:effectLst/>
          </c:spPr>
          <c:marker>
            <c:spPr>
              <a:solidFill>
                <a:srgbClr val="D9AAA9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cat>
            <c:strRef>
              <c:f>(POLLITO!$A$7:$A$10,POLLITO!$A$11:$A$20)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(POLLITO!$T$7:$T$13,POLLITO!$T$15:$T$19)</c:f>
              <c:numCache>
                <c:formatCode>#,##0</c:formatCode>
                <c:ptCount val="12"/>
                <c:pt idx="0">
                  <c:v>57563589.399999999</c:v>
                </c:pt>
                <c:pt idx="1">
                  <c:v>50225848.131034493</c:v>
                </c:pt>
                <c:pt idx="2">
                  <c:v>56005396</c:v>
                </c:pt>
                <c:pt idx="3">
                  <c:v>55756367.539999999</c:v>
                </c:pt>
                <c:pt idx="4">
                  <c:v>58387712.416551717</c:v>
                </c:pt>
                <c:pt idx="5">
                  <c:v>55834895.931034476</c:v>
                </c:pt>
                <c:pt idx="6">
                  <c:v>61405879.600000009</c:v>
                </c:pt>
                <c:pt idx="7">
                  <c:v>58578538.965517238</c:v>
                </c:pt>
                <c:pt idx="8">
                  <c:v>63730282.859605916</c:v>
                </c:pt>
                <c:pt idx="9">
                  <c:v>64994876.06000001</c:v>
                </c:pt>
                <c:pt idx="10">
                  <c:v>58782223.017368555</c:v>
                </c:pt>
                <c:pt idx="11">
                  <c:v>59259597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9-4D52-BB15-21BDE421A1C9}"/>
            </c:ext>
          </c:extLst>
        </c:ser>
        <c:ser>
          <c:idx val="9"/>
          <c:order val="13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(POLLITO!$A$7:$A$10,POLLITO!$A$11:$A$20)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(POLLITO!$U$7:$U$13,POLLITO!$U$15:$U$19)</c:f>
              <c:numCache>
                <c:formatCode>#,##0</c:formatCode>
                <c:ptCount val="12"/>
                <c:pt idx="0">
                  <c:v>61379299</c:v>
                </c:pt>
                <c:pt idx="1">
                  <c:v>56369504</c:v>
                </c:pt>
                <c:pt idx="2">
                  <c:v>62954881.080000006</c:v>
                </c:pt>
                <c:pt idx="3">
                  <c:v>60751608</c:v>
                </c:pt>
                <c:pt idx="4">
                  <c:v>56447289.004761904</c:v>
                </c:pt>
                <c:pt idx="5">
                  <c:v>58518994.640190482</c:v>
                </c:pt>
                <c:pt idx="6">
                  <c:v>61628688</c:v>
                </c:pt>
                <c:pt idx="7">
                  <c:v>60566946</c:v>
                </c:pt>
                <c:pt idx="8">
                  <c:v>61440037.642857112</c:v>
                </c:pt>
                <c:pt idx="9">
                  <c:v>65523118.980000004</c:v>
                </c:pt>
                <c:pt idx="10">
                  <c:v>63858658.220000006</c:v>
                </c:pt>
                <c:pt idx="11">
                  <c:v>63163250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9-4D52-BB15-21BDE421A1C9}"/>
            </c:ext>
          </c:extLst>
        </c:ser>
        <c:ser>
          <c:idx val="14"/>
          <c:order val="14"/>
          <c:tx>
            <c:v>2016</c:v>
          </c:tx>
          <c:spPr>
            <a:ln w="12700">
              <a:solidFill>
                <a:srgbClr val="009900"/>
              </a:solidFill>
              <a:prstDash val="solid"/>
            </a:ln>
            <a:effectLst/>
          </c:spPr>
          <c:marker>
            <c:spPr>
              <a:solidFill>
                <a:srgbClr val="002060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(POLLITO!$A$7:$A$10,POLLITO!$A$11:$A$20)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(POLLITO!$V$7:$V$13,POLLITO!$V$15:$V$19)</c:f>
              <c:numCache>
                <c:formatCode>#,##0</c:formatCode>
                <c:ptCount val="12"/>
                <c:pt idx="0">
                  <c:v>60315052</c:v>
                </c:pt>
                <c:pt idx="1">
                  <c:v>59436426</c:v>
                </c:pt>
                <c:pt idx="2">
                  <c:v>63355356</c:v>
                </c:pt>
                <c:pt idx="3">
                  <c:v>59880272</c:v>
                </c:pt>
                <c:pt idx="4">
                  <c:v>62434164</c:v>
                </c:pt>
                <c:pt idx="5">
                  <c:v>60430981</c:v>
                </c:pt>
                <c:pt idx="6">
                  <c:v>60201072</c:v>
                </c:pt>
                <c:pt idx="7">
                  <c:v>67099840</c:v>
                </c:pt>
                <c:pt idx="8">
                  <c:v>66427475</c:v>
                </c:pt>
                <c:pt idx="9">
                  <c:v>66131522.700000003</c:v>
                </c:pt>
                <c:pt idx="10">
                  <c:v>67019259</c:v>
                </c:pt>
                <c:pt idx="11">
                  <c:v>63924140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49-4D52-BB15-21BDE421A1C9}"/>
            </c:ext>
          </c:extLst>
        </c:ser>
        <c:ser>
          <c:idx val="15"/>
          <c:order val="15"/>
          <c:tx>
            <c:v>2017</c:v>
          </c:tx>
          <c:spPr>
            <a:ln w="12700">
              <a:solidFill>
                <a:srgbClr val="CC6600"/>
              </a:solidFill>
              <a:prstDash val="solid"/>
            </a:ln>
            <a:effectLst/>
          </c:spPr>
          <c:marker>
            <c:spPr>
              <a:solidFill>
                <a:srgbClr val="BAB0C9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cat>
            <c:strRef>
              <c:f>(POLLITO!$A$7:$A$10,POLLITO!$A$11:$A$20)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(POLLITO!$W$7:$W$13,POLLITO!$W$15:$W$19)</c:f>
              <c:numCache>
                <c:formatCode>#,##0</c:formatCode>
                <c:ptCount val="12"/>
                <c:pt idx="0">
                  <c:v>64602065</c:v>
                </c:pt>
                <c:pt idx="1">
                  <c:v>57949218</c:v>
                </c:pt>
                <c:pt idx="2">
                  <c:v>62763049</c:v>
                </c:pt>
                <c:pt idx="3">
                  <c:v>59529411</c:v>
                </c:pt>
                <c:pt idx="4">
                  <c:v>64032640</c:v>
                </c:pt>
                <c:pt idx="5">
                  <c:v>64309809</c:v>
                </c:pt>
                <c:pt idx="6">
                  <c:v>62857572</c:v>
                </c:pt>
                <c:pt idx="7">
                  <c:v>69764645</c:v>
                </c:pt>
                <c:pt idx="8">
                  <c:v>64728174</c:v>
                </c:pt>
                <c:pt idx="9">
                  <c:v>70500956</c:v>
                </c:pt>
                <c:pt idx="10">
                  <c:v>66182632</c:v>
                </c:pt>
                <c:pt idx="11">
                  <c:v>60222164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49-4D52-BB15-21BDE421A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92384"/>
        <c:axId val="1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POLLITO!$G$7:$G$19</c:f>
            </c:numRef>
          </c:val>
          <c:smooth val="0"/>
          <c:extLst>
            <c:ext xmlns:c16="http://schemas.microsoft.com/office/drawing/2014/chart" uri="{C3380CC4-5D6E-409C-BE32-E72D297353CC}">
              <c16:uniqueId val="{00000005-A449-4D52-BB15-21BDE421A1C9}"/>
            </c:ext>
          </c:extLst>
        </c:ser>
        <c:ser>
          <c:idx val="1"/>
          <c:order val="1"/>
          <c:spPr>
            <a:ln w="25400">
              <a:solidFill>
                <a:srgbClr val="996633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POLLITO!$H$7:$H$19</c:f>
            </c:numRef>
          </c:val>
          <c:smooth val="0"/>
          <c:extLst>
            <c:ext xmlns:c16="http://schemas.microsoft.com/office/drawing/2014/chart" uri="{C3380CC4-5D6E-409C-BE32-E72D297353CC}">
              <c16:uniqueId val="{00000006-A449-4D52-BB15-21BDE421A1C9}"/>
            </c:ext>
          </c:extLst>
        </c:ser>
        <c:ser>
          <c:idx val="2"/>
          <c:order val="2"/>
          <c:spPr>
            <a:ln w="25400">
              <a:solidFill>
                <a:srgbClr val="999933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POLLITO!$I$7:$I$19</c:f>
            </c:numRef>
          </c:val>
          <c:smooth val="0"/>
          <c:extLst>
            <c:ext xmlns:c16="http://schemas.microsoft.com/office/drawing/2014/chart" uri="{C3380CC4-5D6E-409C-BE32-E72D297353CC}">
              <c16:uniqueId val="{00000007-A449-4D52-BB15-21BDE421A1C9}"/>
            </c:ext>
          </c:extLst>
        </c:ser>
        <c:ser>
          <c:idx val="3"/>
          <c:order val="3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8064A2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POLLITO!$J$7:$J$19</c:f>
            </c:numRef>
          </c:val>
          <c:smooth val="0"/>
          <c:extLst>
            <c:ext xmlns:c16="http://schemas.microsoft.com/office/drawing/2014/chart" uri="{C3380CC4-5D6E-409C-BE32-E72D297353CC}">
              <c16:uniqueId val="{00000008-A449-4D52-BB15-21BDE421A1C9}"/>
            </c:ext>
          </c:extLst>
        </c:ser>
        <c:ser>
          <c:idx val="4"/>
          <c:order val="4"/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BACC6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POLLITO!$K$7:$K$19</c:f>
            </c:numRef>
          </c:val>
          <c:smooth val="0"/>
          <c:extLst>
            <c:ext xmlns:c16="http://schemas.microsoft.com/office/drawing/2014/chart" uri="{C3380CC4-5D6E-409C-BE32-E72D297353CC}">
              <c16:uniqueId val="{00000009-A449-4D52-BB15-21BDE421A1C9}"/>
            </c:ext>
          </c:extLst>
        </c:ser>
        <c:ser>
          <c:idx val="5"/>
          <c:order val="5"/>
          <c:spPr>
            <a:ln w="25400">
              <a:solidFill>
                <a:srgbClr val="996633"/>
              </a:solidFill>
              <a:prstDash val="solid"/>
            </a:ln>
          </c:spPr>
          <c:marker>
            <c:spPr>
              <a:solidFill>
                <a:srgbClr val="CC7B38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POLLITO!$L$7:$L$19</c:f>
            </c:numRef>
          </c:val>
          <c:smooth val="0"/>
          <c:extLst>
            <c:ext xmlns:c16="http://schemas.microsoft.com/office/drawing/2014/chart" uri="{C3380CC4-5D6E-409C-BE32-E72D297353CC}">
              <c16:uniqueId val="{0000000A-A449-4D52-BB15-21BDE421A1C9}"/>
            </c:ext>
          </c:extLst>
        </c:ser>
        <c:ser>
          <c:idx val="6"/>
          <c:order val="6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POLLITO!$M$7:$M$19</c:f>
            </c:numRef>
          </c:val>
          <c:smooth val="0"/>
          <c:extLst>
            <c:ext xmlns:c16="http://schemas.microsoft.com/office/drawing/2014/chart" uri="{C3380CC4-5D6E-409C-BE32-E72D297353CC}">
              <c16:uniqueId val="{0000000B-A449-4D52-BB15-21BDE421A1C9}"/>
            </c:ext>
          </c:extLst>
        </c:ser>
        <c:ser>
          <c:idx val="7"/>
          <c:order val="7"/>
          <c:spPr>
            <a:ln w="25400">
              <a:solidFill>
                <a:srgbClr val="996633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POLLITO!$N$7:$N$19</c:f>
            </c:numRef>
          </c:val>
          <c:smooth val="0"/>
          <c:extLst>
            <c:ext xmlns:c16="http://schemas.microsoft.com/office/drawing/2014/chart" uri="{C3380CC4-5D6E-409C-BE32-E72D297353CC}">
              <c16:uniqueId val="{0000000C-A449-4D52-BB15-21BDE421A1C9}"/>
            </c:ext>
          </c:extLst>
        </c:ser>
        <c:ser>
          <c:idx val="8"/>
          <c:order val="8"/>
          <c:tx>
            <c:v>2009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POLLITO!$O$7:$O$19</c:f>
            </c:numRef>
          </c:val>
          <c:smooth val="0"/>
          <c:extLst>
            <c:ext xmlns:c16="http://schemas.microsoft.com/office/drawing/2014/chart" uri="{C3380CC4-5D6E-409C-BE32-E72D297353CC}">
              <c16:uniqueId val="{0000000D-A449-4D52-BB15-21BDE421A1C9}"/>
            </c:ext>
          </c:extLst>
        </c:ser>
        <c:ser>
          <c:idx val="10"/>
          <c:order val="9"/>
          <c:tx>
            <c:v>2011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BACC6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POLLITO!$Q$7:$Q$19</c:f>
            </c:numRef>
          </c:val>
          <c:smooth val="0"/>
          <c:extLst>
            <c:ext xmlns:c16="http://schemas.microsoft.com/office/drawing/2014/chart" uri="{C3380CC4-5D6E-409C-BE32-E72D297353CC}">
              <c16:uniqueId val="{0000000E-A449-4D52-BB15-21BDE421A1C9}"/>
            </c:ext>
          </c:extLst>
        </c:ser>
        <c:ser>
          <c:idx val="11"/>
          <c:order val="10"/>
          <c:tx>
            <c:v>2012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pPr>
              <a:solidFill>
                <a:srgbClr val="F79646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Ref>
              <c:f>(POLLITO!$A$7:$A$12,POLLITO!$A$13:$A$19)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(POLLITO!$R$7:$R$18,POLLITO!$R$19)</c:f>
            </c:numRef>
          </c:val>
          <c:smooth val="0"/>
          <c:extLst>
            <c:ext xmlns:c16="http://schemas.microsoft.com/office/drawing/2014/chart" uri="{C3380CC4-5D6E-409C-BE32-E72D297353CC}">
              <c16:uniqueId val="{0000000F-A449-4D52-BB15-21BDE421A1C9}"/>
            </c:ext>
          </c:extLst>
        </c:ser>
        <c:ser>
          <c:idx val="16"/>
          <c:order val="16"/>
          <c:tx>
            <c:v>2018</c:v>
          </c:tx>
          <c:spPr>
            <a:ln w="34925" cap="sq">
              <a:solidFill>
                <a:srgbClr val="FF0000"/>
              </a:solidFill>
              <a:prstDash val="solid"/>
              <a:miter lim="800000"/>
              <a:headEnd type="oval"/>
              <a:tailEnd type="oval"/>
            </a:ln>
            <a:effectLst/>
          </c:spPr>
          <c:marker>
            <c:spPr>
              <a:solidFill>
                <a:srgbClr val="A9CEDC"/>
              </a:solidFill>
              <a:ln>
                <a:solidFill>
                  <a:srgbClr val="A0E0E0"/>
                </a:solidFill>
                <a:prstDash val="solid"/>
              </a:ln>
            </c:spPr>
          </c:marker>
          <c:val>
            <c:numRef>
              <c:f>POLLITO!$X$7:$X$13</c:f>
              <c:numCache>
                <c:formatCode>#,##0</c:formatCode>
                <c:ptCount val="7"/>
                <c:pt idx="0">
                  <c:v>65257767</c:v>
                </c:pt>
                <c:pt idx="1">
                  <c:v>60397470</c:v>
                </c:pt>
                <c:pt idx="2">
                  <c:v>68793201</c:v>
                </c:pt>
                <c:pt idx="3">
                  <c:v>67277106</c:v>
                </c:pt>
                <c:pt idx="4">
                  <c:v>71280757</c:v>
                </c:pt>
                <c:pt idx="5">
                  <c:v>66249960</c:v>
                </c:pt>
                <c:pt idx="6">
                  <c:v>69505356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449-4D52-BB15-21BDE421A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92384"/>
        <c:axId val="1"/>
      </c:lineChart>
      <c:catAx>
        <c:axId val="552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1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52392384"/>
        <c:crosses val="autoZero"/>
        <c:crossBetween val="between"/>
        <c:majorUnit val="4500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740839766716053"/>
          <c:y val="0.16738680766375735"/>
          <c:w val="6.8965592503908046E-2"/>
          <c:h val="0.711663911293006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07438985434212E-2"/>
          <c:y val="0.14440712923890184"/>
          <c:w val="0.79007064881221056"/>
          <c:h val="0.695467102629120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POLLITA!$B$7:$B$19</c:f>
            </c:numRef>
          </c:val>
          <c:smooth val="0"/>
          <c:extLst>
            <c:ext xmlns:c16="http://schemas.microsoft.com/office/drawing/2014/chart" uri="{C3380CC4-5D6E-409C-BE32-E72D297353CC}">
              <c16:uniqueId val="{00000000-A663-4CAF-8AEF-1B39C5FB64CD}"/>
            </c:ext>
          </c:extLst>
        </c:ser>
        <c:ser>
          <c:idx val="1"/>
          <c:order val="1"/>
          <c:spPr>
            <a:ln w="25400">
              <a:solidFill>
                <a:srgbClr val="996633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POLLITA!$C$7:$C$19</c:f>
            </c:numRef>
          </c:val>
          <c:smooth val="0"/>
          <c:extLst>
            <c:ext xmlns:c16="http://schemas.microsoft.com/office/drawing/2014/chart" uri="{C3380CC4-5D6E-409C-BE32-E72D297353CC}">
              <c16:uniqueId val="{00000001-A663-4CAF-8AEF-1B39C5FB64CD}"/>
            </c:ext>
          </c:extLst>
        </c:ser>
        <c:ser>
          <c:idx val="2"/>
          <c:order val="2"/>
          <c:spPr>
            <a:ln w="25400">
              <a:solidFill>
                <a:srgbClr val="999933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POLLITA!$D$7:$D$19</c:f>
            </c:numRef>
          </c:val>
          <c:smooth val="0"/>
          <c:extLst>
            <c:ext xmlns:c16="http://schemas.microsoft.com/office/drawing/2014/chart" uri="{C3380CC4-5D6E-409C-BE32-E72D297353CC}">
              <c16:uniqueId val="{00000002-A663-4CAF-8AEF-1B39C5FB64CD}"/>
            </c:ext>
          </c:extLst>
        </c:ser>
        <c:ser>
          <c:idx val="3"/>
          <c:order val="3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8064A2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POLLITA!$E$7:$E$19</c:f>
            </c:numRef>
          </c:val>
          <c:smooth val="0"/>
          <c:extLst>
            <c:ext xmlns:c16="http://schemas.microsoft.com/office/drawing/2014/chart" uri="{C3380CC4-5D6E-409C-BE32-E72D297353CC}">
              <c16:uniqueId val="{00000003-A663-4CAF-8AEF-1B39C5FB64CD}"/>
            </c:ext>
          </c:extLst>
        </c:ser>
        <c:ser>
          <c:idx val="4"/>
          <c:order val="4"/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BACC6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POLLITA!$F$7:$F$19</c:f>
            </c:numRef>
          </c:val>
          <c:smooth val="0"/>
          <c:extLst>
            <c:ext xmlns:c16="http://schemas.microsoft.com/office/drawing/2014/chart" uri="{C3380CC4-5D6E-409C-BE32-E72D297353CC}">
              <c16:uniqueId val="{00000004-A663-4CAF-8AEF-1B39C5FB64CD}"/>
            </c:ext>
          </c:extLst>
        </c:ser>
        <c:ser>
          <c:idx val="5"/>
          <c:order val="5"/>
          <c:spPr>
            <a:ln w="25400">
              <a:solidFill>
                <a:srgbClr val="996633"/>
              </a:solidFill>
              <a:prstDash val="solid"/>
            </a:ln>
          </c:spPr>
          <c:marker>
            <c:spPr>
              <a:solidFill>
                <a:srgbClr val="CC7B38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POLLITA!$G$7:$G$19</c:f>
            </c:numRef>
          </c:val>
          <c:smooth val="0"/>
          <c:extLst>
            <c:ext xmlns:c16="http://schemas.microsoft.com/office/drawing/2014/chart" uri="{C3380CC4-5D6E-409C-BE32-E72D297353CC}">
              <c16:uniqueId val="{00000005-A663-4CAF-8AEF-1B39C5FB64CD}"/>
            </c:ext>
          </c:extLst>
        </c:ser>
        <c:ser>
          <c:idx val="6"/>
          <c:order val="6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POLLITA!$H$7:$H$19</c:f>
            </c:numRef>
          </c:val>
          <c:smooth val="0"/>
          <c:extLst>
            <c:ext xmlns:c16="http://schemas.microsoft.com/office/drawing/2014/chart" uri="{C3380CC4-5D6E-409C-BE32-E72D297353CC}">
              <c16:uniqueId val="{00000006-A663-4CAF-8AEF-1B39C5FB64CD}"/>
            </c:ext>
          </c:extLst>
        </c:ser>
        <c:ser>
          <c:idx val="7"/>
          <c:order val="7"/>
          <c:spPr>
            <a:ln w="25400">
              <a:solidFill>
                <a:srgbClr val="996633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POLLITA!$I$7:$I$19</c:f>
            </c:numRef>
          </c:val>
          <c:smooth val="0"/>
          <c:extLst>
            <c:ext xmlns:c16="http://schemas.microsoft.com/office/drawing/2014/chart" uri="{C3380CC4-5D6E-409C-BE32-E72D297353CC}">
              <c16:uniqueId val="{00000007-A663-4CAF-8AEF-1B39C5FB64CD}"/>
            </c:ext>
          </c:extLst>
        </c:ser>
        <c:ser>
          <c:idx val="8"/>
          <c:order val="8"/>
          <c:tx>
            <c:v>2009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POLLITA!$J$7:$J$19</c:f>
            </c:numRef>
          </c:val>
          <c:smooth val="0"/>
          <c:extLst>
            <c:ext xmlns:c16="http://schemas.microsoft.com/office/drawing/2014/chart" uri="{C3380CC4-5D6E-409C-BE32-E72D297353CC}">
              <c16:uniqueId val="{00000008-A663-4CAF-8AEF-1B39C5FB64CD}"/>
            </c:ext>
          </c:extLst>
        </c:ser>
        <c:ser>
          <c:idx val="9"/>
          <c:order val="9"/>
          <c:tx>
            <c:v>2010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8064A2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POLLITA!$K$7:$K$19</c:f>
            </c:numRef>
          </c:val>
          <c:smooth val="0"/>
          <c:extLst>
            <c:ext xmlns:c16="http://schemas.microsoft.com/office/drawing/2014/chart" uri="{C3380CC4-5D6E-409C-BE32-E72D297353CC}">
              <c16:uniqueId val="{00000009-A663-4CAF-8AEF-1B39C5FB64CD}"/>
            </c:ext>
          </c:extLst>
        </c:ser>
        <c:ser>
          <c:idx val="10"/>
          <c:order val="10"/>
          <c:tx>
            <c:v>2011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BACC6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POLLITA!$L$7:$L$19</c:f>
            </c:numRef>
          </c:val>
          <c:smooth val="0"/>
          <c:extLst>
            <c:ext xmlns:c16="http://schemas.microsoft.com/office/drawing/2014/chart" uri="{C3380CC4-5D6E-409C-BE32-E72D297353CC}">
              <c16:uniqueId val="{0000000A-A663-4CAF-8AEF-1B39C5FB64CD}"/>
            </c:ext>
          </c:extLst>
        </c:ser>
        <c:ser>
          <c:idx val="11"/>
          <c:order val="11"/>
          <c:tx>
            <c:v>2012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pPr>
              <a:solidFill>
                <a:srgbClr val="F79646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(POLLITA!$M$7:$M$18,POLLITA!$M$19)</c:f>
            </c:numRef>
          </c:val>
          <c:smooth val="0"/>
          <c:extLst>
            <c:ext xmlns:c16="http://schemas.microsoft.com/office/drawing/2014/chart" uri="{C3380CC4-5D6E-409C-BE32-E72D297353CC}">
              <c16:uniqueId val="{0000000B-A663-4CAF-8AEF-1B39C5FB64CD}"/>
            </c:ext>
          </c:extLst>
        </c:ser>
        <c:ser>
          <c:idx val="12"/>
          <c:order val="12"/>
          <c:tx>
            <c:v>2013</c:v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pPr>
              <a:solidFill>
                <a:srgbClr val="AABAD7"/>
              </a:solidFill>
              <a:ln>
                <a:solidFill>
                  <a:srgbClr val="A6CAF0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(POLLITA!$N$7:$N$13,POLLITA!$N$15:$N$19)</c:f>
              <c:numCache>
                <c:formatCode>#,##0</c:formatCode>
                <c:ptCount val="12"/>
                <c:pt idx="0">
                  <c:v>2847549.9981024642</c:v>
                </c:pt>
                <c:pt idx="1">
                  <c:v>2860200</c:v>
                </c:pt>
                <c:pt idx="2">
                  <c:v>2791119</c:v>
                </c:pt>
                <c:pt idx="3">
                  <c:v>2717973.4084587814</c:v>
                </c:pt>
                <c:pt idx="4">
                  <c:v>3016270</c:v>
                </c:pt>
                <c:pt idx="5">
                  <c:v>2624831.1039426527</c:v>
                </c:pt>
                <c:pt idx="6">
                  <c:v>3231208</c:v>
                </c:pt>
                <c:pt idx="7">
                  <c:v>2830928.0071684578</c:v>
                </c:pt>
                <c:pt idx="8">
                  <c:v>2840339</c:v>
                </c:pt>
                <c:pt idx="9">
                  <c:v>2873134</c:v>
                </c:pt>
                <c:pt idx="10">
                  <c:v>2587177</c:v>
                </c:pt>
                <c:pt idx="11">
                  <c:v>2718563.14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63-4CAF-8AEF-1B39C5FB64CD}"/>
            </c:ext>
          </c:extLst>
        </c:ser>
        <c:ser>
          <c:idx val="13"/>
          <c:order val="13"/>
          <c:tx>
            <c:v>2014</c:v>
          </c:tx>
          <c:spPr>
            <a:ln w="12700">
              <a:solidFill>
                <a:srgbClr val="9933FF"/>
              </a:solidFill>
              <a:prstDash val="solid"/>
            </a:ln>
            <a:effectLst/>
          </c:spPr>
          <c:marker>
            <c:spPr>
              <a:solidFill>
                <a:srgbClr val="CA7E7D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(POLLITA!$O$7:$O$13,POLLITA!$O$15:$O$19)</c:f>
              <c:numCache>
                <c:formatCode>#,##0</c:formatCode>
                <c:ptCount val="12"/>
                <c:pt idx="0">
                  <c:v>2849367</c:v>
                </c:pt>
                <c:pt idx="1">
                  <c:v>2675985</c:v>
                </c:pt>
                <c:pt idx="2">
                  <c:v>3037867</c:v>
                </c:pt>
                <c:pt idx="3">
                  <c:v>2285279.4</c:v>
                </c:pt>
                <c:pt idx="4">
                  <c:v>2857758</c:v>
                </c:pt>
                <c:pt idx="5">
                  <c:v>2810269</c:v>
                </c:pt>
                <c:pt idx="6">
                  <c:v>2783948</c:v>
                </c:pt>
                <c:pt idx="7">
                  <c:v>3211549</c:v>
                </c:pt>
                <c:pt idx="8">
                  <c:v>3180213.9408602151</c:v>
                </c:pt>
                <c:pt idx="9">
                  <c:v>3056879.4</c:v>
                </c:pt>
                <c:pt idx="10">
                  <c:v>2949577</c:v>
                </c:pt>
                <c:pt idx="11">
                  <c:v>3089172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63-4CAF-8AEF-1B39C5FB64CD}"/>
            </c:ext>
          </c:extLst>
        </c:ser>
        <c:ser>
          <c:idx val="14"/>
          <c:order val="14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953735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(POLLITA!$P$7:$P$13,POLLITA!$P$15:$P$19)</c:f>
              <c:numCache>
                <c:formatCode>#,##0</c:formatCode>
                <c:ptCount val="12"/>
                <c:pt idx="0">
                  <c:v>2916091.3</c:v>
                </c:pt>
                <c:pt idx="1">
                  <c:v>3125910</c:v>
                </c:pt>
                <c:pt idx="2">
                  <c:v>3397256</c:v>
                </c:pt>
                <c:pt idx="3">
                  <c:v>3530420.8</c:v>
                </c:pt>
                <c:pt idx="4">
                  <c:v>2787336.2401433727</c:v>
                </c:pt>
                <c:pt idx="5">
                  <c:v>3521943.5806451617</c:v>
                </c:pt>
                <c:pt idx="6">
                  <c:v>3348086</c:v>
                </c:pt>
                <c:pt idx="7">
                  <c:v>2836497.6</c:v>
                </c:pt>
                <c:pt idx="8">
                  <c:v>2889443.476702509</c:v>
                </c:pt>
                <c:pt idx="9">
                  <c:v>3138278</c:v>
                </c:pt>
                <c:pt idx="10">
                  <c:v>3129468.3727598544</c:v>
                </c:pt>
                <c:pt idx="11">
                  <c:v>3110934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63-4CAF-8AEF-1B39C5FB64CD}"/>
            </c:ext>
          </c:extLst>
        </c:ser>
        <c:ser>
          <c:idx val="15"/>
          <c:order val="15"/>
          <c:tx>
            <c:v>2016</c:v>
          </c:tx>
          <c:spPr>
            <a:ln w="12700">
              <a:solidFill>
                <a:srgbClr val="00990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(POLLITA!$Q$7:$Q$13,POLLITA!$Q$15:$Q$19)</c:f>
              <c:numCache>
                <c:formatCode>#,##0</c:formatCode>
                <c:ptCount val="12"/>
                <c:pt idx="0">
                  <c:v>3061186</c:v>
                </c:pt>
                <c:pt idx="1">
                  <c:v>3338767</c:v>
                </c:pt>
                <c:pt idx="2">
                  <c:v>3406124</c:v>
                </c:pt>
                <c:pt idx="3">
                  <c:v>3064880</c:v>
                </c:pt>
                <c:pt idx="4">
                  <c:v>3159343</c:v>
                </c:pt>
                <c:pt idx="5">
                  <c:v>3344447</c:v>
                </c:pt>
                <c:pt idx="6">
                  <c:v>3263321</c:v>
                </c:pt>
                <c:pt idx="7">
                  <c:v>3193535</c:v>
                </c:pt>
                <c:pt idx="8">
                  <c:v>3420744</c:v>
                </c:pt>
                <c:pt idx="9">
                  <c:v>3780991</c:v>
                </c:pt>
                <c:pt idx="10">
                  <c:v>3608739</c:v>
                </c:pt>
                <c:pt idx="11">
                  <c:v>3801519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63-4CAF-8AEF-1B39C5FB64CD}"/>
            </c:ext>
          </c:extLst>
        </c:ser>
        <c:ser>
          <c:idx val="16"/>
          <c:order val="16"/>
          <c:tx>
            <c:v>2017</c:v>
          </c:tx>
          <c:spPr>
            <a:ln w="12700">
              <a:solidFill>
                <a:srgbClr val="CC6600"/>
              </a:solidFill>
              <a:prstDash val="solid"/>
            </a:ln>
            <a:effectLst/>
          </c:spPr>
          <c:marker>
            <c:spPr>
              <a:solidFill>
                <a:srgbClr val="7CBBCF"/>
              </a:solidFill>
              <a:ln>
                <a:solidFill>
                  <a:srgbClr val="A0E0E0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(POLLITA!$R$7:$R$13,POLLITA!$R$15:$R$19)</c:f>
              <c:numCache>
                <c:formatCode>#,##0</c:formatCode>
                <c:ptCount val="12"/>
                <c:pt idx="0">
                  <c:v>3643128</c:v>
                </c:pt>
                <c:pt idx="1">
                  <c:v>3321022.9992355909</c:v>
                </c:pt>
                <c:pt idx="2">
                  <c:v>4092980.0087142638</c:v>
                </c:pt>
                <c:pt idx="3">
                  <c:v>3786529.9993175617</c:v>
                </c:pt>
                <c:pt idx="4">
                  <c:v>4050245.9954504096</c:v>
                </c:pt>
                <c:pt idx="5">
                  <c:v>3623965</c:v>
                </c:pt>
                <c:pt idx="6">
                  <c:v>3204157</c:v>
                </c:pt>
                <c:pt idx="7">
                  <c:v>3763687</c:v>
                </c:pt>
                <c:pt idx="8">
                  <c:v>3348808</c:v>
                </c:pt>
                <c:pt idx="9">
                  <c:v>3516120</c:v>
                </c:pt>
                <c:pt idx="10">
                  <c:v>3766243</c:v>
                </c:pt>
                <c:pt idx="11">
                  <c:v>3369485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663-4CAF-8AEF-1B39C5FB64CD}"/>
            </c:ext>
          </c:extLst>
        </c:ser>
        <c:ser>
          <c:idx val="17"/>
          <c:order val="17"/>
          <c:tx>
            <c:v>2018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F8AA79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Ref>
              <c:f>(POLLITA!$A$7:$A$11,POLLITA!$A$12:$A$19)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SUBTOTAL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POLLITA!$S$7:$S$13</c:f>
              <c:numCache>
                <c:formatCode>#,##0</c:formatCode>
                <c:ptCount val="7"/>
                <c:pt idx="0">
                  <c:v>3324266</c:v>
                </c:pt>
                <c:pt idx="1">
                  <c:v>3311956</c:v>
                </c:pt>
                <c:pt idx="2">
                  <c:v>3516660</c:v>
                </c:pt>
                <c:pt idx="3">
                  <c:v>3541409</c:v>
                </c:pt>
                <c:pt idx="4">
                  <c:v>3532544</c:v>
                </c:pt>
                <c:pt idx="5">
                  <c:v>3400505</c:v>
                </c:pt>
                <c:pt idx="6">
                  <c:v>3267596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663-4CAF-8AEF-1B39C5FB6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424336"/>
        <c:axId val="1"/>
      </c:lineChart>
      <c:catAx>
        <c:axId val="54642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0"/>
          <c:min val="2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46424336"/>
        <c:crosses val="autoZero"/>
        <c:crossBetween val="between"/>
        <c:majorUnit val="300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872291718904729"/>
          <c:y val="0.20466813268118045"/>
          <c:w val="6.6863411782117285E-2"/>
          <c:h val="0.692999115920488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6131618299485E-2"/>
          <c:y val="4.8465070534354761E-2"/>
          <c:w val="0.89692669478215314"/>
          <c:h val="0.8361048209831558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datospollita!$A$171:$A$285</c:f>
              <c:numCache>
                <c:formatCode>mmm\-yy</c:formatCode>
                <c:ptCount val="11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</c:numCache>
            </c:numRef>
          </c:cat>
          <c:val>
            <c:numRef>
              <c:f>datospollita!$B$171:$B$285</c:f>
              <c:numCache>
                <c:formatCode>#,##0</c:formatCode>
                <c:ptCount val="115"/>
                <c:pt idx="0">
                  <c:v>2770924</c:v>
                </c:pt>
                <c:pt idx="1">
                  <c:v>2569789</c:v>
                </c:pt>
                <c:pt idx="2">
                  <c:v>2727652</c:v>
                </c:pt>
                <c:pt idx="3">
                  <c:v>2559061</c:v>
                </c:pt>
                <c:pt idx="4">
                  <c:v>2237433</c:v>
                </c:pt>
                <c:pt idx="5">
                  <c:v>2585389</c:v>
                </c:pt>
                <c:pt idx="6">
                  <c:v>2676484</c:v>
                </c:pt>
                <c:pt idx="7">
                  <c:v>2655188</c:v>
                </c:pt>
                <c:pt idx="8">
                  <c:v>2233579</c:v>
                </c:pt>
                <c:pt idx="9">
                  <c:v>2301045</c:v>
                </c:pt>
                <c:pt idx="10">
                  <c:v>2124077</c:v>
                </c:pt>
                <c:pt idx="11">
                  <c:v>2152768</c:v>
                </c:pt>
                <c:pt idx="12">
                  <c:v>2403673</c:v>
                </c:pt>
                <c:pt idx="13">
                  <c:v>2411503</c:v>
                </c:pt>
                <c:pt idx="14">
                  <c:v>2645450</c:v>
                </c:pt>
                <c:pt idx="15">
                  <c:v>2834830</c:v>
                </c:pt>
                <c:pt idx="16">
                  <c:v>2821218</c:v>
                </c:pt>
                <c:pt idx="17">
                  <c:v>2104664</c:v>
                </c:pt>
                <c:pt idx="18">
                  <c:v>2606041</c:v>
                </c:pt>
                <c:pt idx="19">
                  <c:v>2934411</c:v>
                </c:pt>
                <c:pt idx="20">
                  <c:v>2855798</c:v>
                </c:pt>
                <c:pt idx="21">
                  <c:v>2778137</c:v>
                </c:pt>
                <c:pt idx="22">
                  <c:v>2900234</c:v>
                </c:pt>
                <c:pt idx="23">
                  <c:v>2705367</c:v>
                </c:pt>
                <c:pt idx="24">
                  <c:v>2626946</c:v>
                </c:pt>
                <c:pt idx="25">
                  <c:v>2842396</c:v>
                </c:pt>
                <c:pt idx="26">
                  <c:v>2732942</c:v>
                </c:pt>
                <c:pt idx="27">
                  <c:v>2154088</c:v>
                </c:pt>
                <c:pt idx="28">
                  <c:v>2253686</c:v>
                </c:pt>
                <c:pt idx="29">
                  <c:v>2636227</c:v>
                </c:pt>
                <c:pt idx="30">
                  <c:v>2027521</c:v>
                </c:pt>
                <c:pt idx="31">
                  <c:v>2250256</c:v>
                </c:pt>
                <c:pt idx="32">
                  <c:v>2689489</c:v>
                </c:pt>
                <c:pt idx="33">
                  <c:v>2485051</c:v>
                </c:pt>
                <c:pt idx="34">
                  <c:v>2528963</c:v>
                </c:pt>
                <c:pt idx="35">
                  <c:v>2785719</c:v>
                </c:pt>
                <c:pt idx="36">
                  <c:v>2916535</c:v>
                </c:pt>
                <c:pt idx="37">
                  <c:v>2623963</c:v>
                </c:pt>
                <c:pt idx="38">
                  <c:v>2996833</c:v>
                </c:pt>
                <c:pt idx="39">
                  <c:v>2754024</c:v>
                </c:pt>
                <c:pt idx="40">
                  <c:v>2924276</c:v>
                </c:pt>
                <c:pt idx="41">
                  <c:v>2491273</c:v>
                </c:pt>
                <c:pt idx="42">
                  <c:v>2576433</c:v>
                </c:pt>
                <c:pt idx="43">
                  <c:v>2824079</c:v>
                </c:pt>
                <c:pt idx="44">
                  <c:v>2320746</c:v>
                </c:pt>
                <c:pt idx="45">
                  <c:v>2543085</c:v>
                </c:pt>
                <c:pt idx="46">
                  <c:v>2764081</c:v>
                </c:pt>
                <c:pt idx="47">
                  <c:v>2892856</c:v>
                </c:pt>
                <c:pt idx="48">
                  <c:v>2847549.9981024642</c:v>
                </c:pt>
                <c:pt idx="49">
                  <c:v>2860200</c:v>
                </c:pt>
                <c:pt idx="50">
                  <c:v>2791119</c:v>
                </c:pt>
                <c:pt idx="51">
                  <c:v>2717973.4084587814</c:v>
                </c:pt>
                <c:pt idx="52">
                  <c:v>3016270</c:v>
                </c:pt>
                <c:pt idx="53">
                  <c:v>2624831.1039426527</c:v>
                </c:pt>
                <c:pt idx="54">
                  <c:v>3231208</c:v>
                </c:pt>
                <c:pt idx="55">
                  <c:v>2830928.0071684578</c:v>
                </c:pt>
                <c:pt idx="56">
                  <c:v>2840339</c:v>
                </c:pt>
                <c:pt idx="57">
                  <c:v>2873134</c:v>
                </c:pt>
                <c:pt idx="58">
                  <c:v>2587177</c:v>
                </c:pt>
                <c:pt idx="59">
                  <c:v>2718563.14</c:v>
                </c:pt>
                <c:pt idx="60">
                  <c:v>2849367</c:v>
                </c:pt>
                <c:pt idx="61">
                  <c:v>2675985</c:v>
                </c:pt>
                <c:pt idx="62">
                  <c:v>3037867</c:v>
                </c:pt>
                <c:pt idx="63">
                  <c:v>2285279.4</c:v>
                </c:pt>
                <c:pt idx="64">
                  <c:v>2857758</c:v>
                </c:pt>
                <c:pt idx="65">
                  <c:v>2810269</c:v>
                </c:pt>
                <c:pt idx="66">
                  <c:v>2783948</c:v>
                </c:pt>
                <c:pt idx="67">
                  <c:v>3211549</c:v>
                </c:pt>
                <c:pt idx="68">
                  <c:v>3180213.9408602151</c:v>
                </c:pt>
                <c:pt idx="69">
                  <c:v>3056879.4</c:v>
                </c:pt>
                <c:pt idx="70">
                  <c:v>2949577</c:v>
                </c:pt>
                <c:pt idx="71">
                  <c:v>3089172</c:v>
                </c:pt>
                <c:pt idx="72">
                  <c:v>2916091.3</c:v>
                </c:pt>
                <c:pt idx="73">
                  <c:v>3125910</c:v>
                </c:pt>
                <c:pt idx="74">
                  <c:v>3397256</c:v>
                </c:pt>
                <c:pt idx="75">
                  <c:v>3530420.8</c:v>
                </c:pt>
                <c:pt idx="76">
                  <c:v>2787336.2401433727</c:v>
                </c:pt>
                <c:pt idx="77">
                  <c:v>3521943.5806451617</c:v>
                </c:pt>
                <c:pt idx="78">
                  <c:v>3348086</c:v>
                </c:pt>
                <c:pt idx="79">
                  <c:v>2836497.6</c:v>
                </c:pt>
                <c:pt idx="80">
                  <c:v>2889443.476702509</c:v>
                </c:pt>
                <c:pt idx="81">
                  <c:v>3138278</c:v>
                </c:pt>
                <c:pt idx="82">
                  <c:v>3129468.3727598544</c:v>
                </c:pt>
                <c:pt idx="83">
                  <c:v>3110934</c:v>
                </c:pt>
                <c:pt idx="84">
                  <c:v>3061186</c:v>
                </c:pt>
                <c:pt idx="85">
                  <c:v>3338767</c:v>
                </c:pt>
                <c:pt idx="86">
                  <c:v>3406124</c:v>
                </c:pt>
                <c:pt idx="87">
                  <c:v>3064880</c:v>
                </c:pt>
                <c:pt idx="88">
                  <c:v>3159343</c:v>
                </c:pt>
                <c:pt idx="89">
                  <c:v>3344447</c:v>
                </c:pt>
                <c:pt idx="90">
                  <c:v>3263321</c:v>
                </c:pt>
                <c:pt idx="91">
                  <c:v>3193535</c:v>
                </c:pt>
                <c:pt idx="92">
                  <c:v>3420744</c:v>
                </c:pt>
                <c:pt idx="93">
                  <c:v>3780991</c:v>
                </c:pt>
                <c:pt idx="94">
                  <c:v>3608739</c:v>
                </c:pt>
                <c:pt idx="95">
                  <c:v>3801519</c:v>
                </c:pt>
                <c:pt idx="96">
                  <c:v>3643128</c:v>
                </c:pt>
                <c:pt idx="97">
                  <c:v>3321023</c:v>
                </c:pt>
                <c:pt idx="98">
                  <c:v>4092980</c:v>
                </c:pt>
                <c:pt idx="99">
                  <c:v>3786530</c:v>
                </c:pt>
                <c:pt idx="100">
                  <c:v>4050246</c:v>
                </c:pt>
                <c:pt idx="101">
                  <c:v>3623965</c:v>
                </c:pt>
                <c:pt idx="102">
                  <c:v>3204157</c:v>
                </c:pt>
                <c:pt idx="103">
                  <c:v>3763687</c:v>
                </c:pt>
                <c:pt idx="104">
                  <c:v>3348808</c:v>
                </c:pt>
                <c:pt idx="105">
                  <c:v>3516120</c:v>
                </c:pt>
                <c:pt idx="106">
                  <c:v>3766243</c:v>
                </c:pt>
                <c:pt idx="107">
                  <c:v>3369485</c:v>
                </c:pt>
                <c:pt idx="108">
                  <c:v>3324266</c:v>
                </c:pt>
                <c:pt idx="109">
                  <c:v>3311956</c:v>
                </c:pt>
                <c:pt idx="110">
                  <c:v>3516660</c:v>
                </c:pt>
                <c:pt idx="111">
                  <c:v>3541409</c:v>
                </c:pt>
                <c:pt idx="112">
                  <c:v>3532544</c:v>
                </c:pt>
                <c:pt idx="113">
                  <c:v>3400505</c:v>
                </c:pt>
                <c:pt idx="114">
                  <c:v>3267596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5-444F-9D57-E586CAB00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27288"/>
        <c:axId val="1"/>
      </c:lineChart>
      <c:dateAx>
        <c:axId val="546427288"/>
        <c:scaling>
          <c:orientation val="minMax"/>
          <c:max val="43282"/>
          <c:min val="41275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Offset val="100"/>
        <c:baseTimeUnit val="months"/>
        <c:majorUnit val="1"/>
        <c:majorTimeUnit val="months"/>
      </c:dateAx>
      <c:valAx>
        <c:axId val="1"/>
        <c:scaling>
          <c:orientation val="minMax"/>
          <c:max val="4200000"/>
          <c:min val="2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46427288"/>
        <c:crosses val="autoZero"/>
        <c:crossBetween val="between"/>
        <c:majorUnit val="20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83820</xdr:rowOff>
    </xdr:from>
    <xdr:to>
      <xdr:col>18</xdr:col>
      <xdr:colOff>396240</xdr:colOff>
      <xdr:row>2</xdr:row>
      <xdr:rowOff>68580</xdr:rowOff>
    </xdr:to>
    <xdr:pic>
      <xdr:nvPicPr>
        <xdr:cNvPr id="18251" name="Picture 7" descr="logo fenavi">
          <a:extLst>
            <a:ext uri="{FF2B5EF4-FFF2-40B4-BE49-F238E27FC236}">
              <a16:creationId xmlns:a16="http://schemas.microsoft.com/office/drawing/2014/main" id="{952445A9-83E7-48E1-9E7F-E6478A97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83820"/>
          <a:ext cx="127254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83820</xdr:rowOff>
    </xdr:from>
    <xdr:to>
      <xdr:col>13</xdr:col>
      <xdr:colOff>441960</xdr:colOff>
      <xdr:row>2</xdr:row>
      <xdr:rowOff>68580</xdr:rowOff>
    </xdr:to>
    <xdr:pic>
      <xdr:nvPicPr>
        <xdr:cNvPr id="17225" name="Picture 7" descr="logo fenavi">
          <a:extLst>
            <a:ext uri="{FF2B5EF4-FFF2-40B4-BE49-F238E27FC236}">
              <a16:creationId xmlns:a16="http://schemas.microsoft.com/office/drawing/2014/main" id="{9FCD1CD3-AD50-4E50-9756-9B5DBC38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1325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</xdr:colOff>
      <xdr:row>0</xdr:row>
      <xdr:rowOff>106680</xdr:rowOff>
    </xdr:from>
    <xdr:to>
      <xdr:col>1</xdr:col>
      <xdr:colOff>350520</xdr:colOff>
      <xdr:row>2</xdr:row>
      <xdr:rowOff>38100</xdr:rowOff>
    </xdr:to>
    <xdr:pic>
      <xdr:nvPicPr>
        <xdr:cNvPr id="2944641" name="Picture 7" descr="logo fenavi">
          <a:extLst>
            <a:ext uri="{FF2B5EF4-FFF2-40B4-BE49-F238E27FC236}">
              <a16:creationId xmlns:a16="http://schemas.microsoft.com/office/drawing/2014/main" id="{859D8129-C0F8-4041-9E35-81A0E1C4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06680"/>
          <a:ext cx="10744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3</xdr:row>
      <xdr:rowOff>7620</xdr:rowOff>
    </xdr:from>
    <xdr:to>
      <xdr:col>15</xdr:col>
      <xdr:colOff>365760</xdr:colOff>
      <xdr:row>31</xdr:row>
      <xdr:rowOff>99060</xdr:rowOff>
    </xdr:to>
    <xdr:graphicFrame macro="">
      <xdr:nvGraphicFramePr>
        <xdr:cNvPr id="2944642" name="4 Gráfico">
          <a:extLst>
            <a:ext uri="{FF2B5EF4-FFF2-40B4-BE49-F238E27FC236}">
              <a16:creationId xmlns:a16="http://schemas.microsoft.com/office/drawing/2014/main" id="{E7582D70-ADDE-47D3-B300-D07AC004B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33</xdr:row>
      <xdr:rowOff>60960</xdr:rowOff>
    </xdr:from>
    <xdr:to>
      <xdr:col>15</xdr:col>
      <xdr:colOff>403860</xdr:colOff>
      <xdr:row>72</xdr:row>
      <xdr:rowOff>106680</xdr:rowOff>
    </xdr:to>
    <xdr:graphicFrame macro="">
      <xdr:nvGraphicFramePr>
        <xdr:cNvPr id="2944643" name="4 Gráfico">
          <a:extLst>
            <a:ext uri="{FF2B5EF4-FFF2-40B4-BE49-F238E27FC236}">
              <a16:creationId xmlns:a16="http://schemas.microsoft.com/office/drawing/2014/main" id="{C38C5EFD-D8B6-4A17-83FD-899494EB6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0.4218</cdr:x>
      <cdr:y>0.07071</cdr:y>
    </cdr:from>
    <cdr:to>
      <cdr:x>0.53685</cdr:x>
      <cdr:y>0.11725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90901" y="333374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0.26375</cdr:x>
      <cdr:y>0.06183</cdr:y>
    </cdr:from>
    <cdr:to>
      <cdr:x>0.68214</cdr:x>
      <cdr:y>0.13364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240322" y="390167"/>
          <a:ext cx="5141677" cy="453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2000" b="1"/>
            <a:t>ENCASETAMIENTO POLLITOS MES</a:t>
          </a:r>
          <a:r>
            <a:rPr lang="es-CO" sz="2000" b="1" baseline="0"/>
            <a:t> A MES 2018</a:t>
          </a:r>
          <a:endParaRPr lang="es-CO" sz="20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114300</xdr:rowOff>
    </xdr:from>
    <xdr:to>
      <xdr:col>1</xdr:col>
      <xdr:colOff>403860</xdr:colOff>
      <xdr:row>2</xdr:row>
      <xdr:rowOff>106680</xdr:rowOff>
    </xdr:to>
    <xdr:pic>
      <xdr:nvPicPr>
        <xdr:cNvPr id="2947714" name="Picture 7" descr="logo fenavi">
          <a:extLst>
            <a:ext uri="{FF2B5EF4-FFF2-40B4-BE49-F238E27FC236}">
              <a16:creationId xmlns:a16="http://schemas.microsoft.com/office/drawing/2014/main" id="{FEEF882D-3ACC-4023-8B72-5FA96438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14300"/>
          <a:ext cx="11430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28</xdr:row>
      <xdr:rowOff>99060</xdr:rowOff>
    </xdr:from>
    <xdr:to>
      <xdr:col>9</xdr:col>
      <xdr:colOff>723900</xdr:colOff>
      <xdr:row>52</xdr:row>
      <xdr:rowOff>137160</xdr:rowOff>
    </xdr:to>
    <xdr:graphicFrame macro="">
      <xdr:nvGraphicFramePr>
        <xdr:cNvPr id="2947715" name="4 Gráfico">
          <a:extLst>
            <a:ext uri="{FF2B5EF4-FFF2-40B4-BE49-F238E27FC236}">
              <a16:creationId xmlns:a16="http://schemas.microsoft.com/office/drawing/2014/main" id="{4AA92543-0348-48D1-A188-E72334D98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</xdr:colOff>
      <xdr:row>3</xdr:row>
      <xdr:rowOff>167640</xdr:rowOff>
    </xdr:from>
    <xdr:to>
      <xdr:col>9</xdr:col>
      <xdr:colOff>708660</xdr:colOff>
      <xdr:row>27</xdr:row>
      <xdr:rowOff>114300</xdr:rowOff>
    </xdr:to>
    <xdr:graphicFrame macro="">
      <xdr:nvGraphicFramePr>
        <xdr:cNvPr id="2947716" name="4 Gráfico">
          <a:extLst>
            <a:ext uri="{FF2B5EF4-FFF2-40B4-BE49-F238E27FC236}">
              <a16:creationId xmlns:a16="http://schemas.microsoft.com/office/drawing/2014/main" id="{55A9096E-DDAD-406F-9637-DF493F50F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0.47459</cdr:x>
      <cdr:y>0.0739</cdr:y>
    </cdr:from>
    <cdr:to>
      <cdr:x>0.59616</cdr:x>
      <cdr:y>0.27775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43301" y="361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0.21713</cdr:x>
      <cdr:y>0.02421</cdr:y>
    </cdr:from>
    <cdr:to>
      <cdr:x>0.87822</cdr:x>
      <cdr:y>0.14725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887" y="98610"/>
          <a:ext cx="4983841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2000" b="1">
              <a:effectLst/>
              <a:latin typeface="+mn-lt"/>
              <a:ea typeface="+mn-ea"/>
              <a:cs typeface="+mn-cs"/>
            </a:rPr>
            <a:t>ENCASETAMIENTO POLLITAS MES</a:t>
          </a:r>
          <a:r>
            <a:rPr lang="es-CO" sz="2000" b="1" baseline="0">
              <a:effectLst/>
              <a:latin typeface="+mn-lt"/>
              <a:ea typeface="+mn-ea"/>
              <a:cs typeface="+mn-cs"/>
            </a:rPr>
            <a:t> A MES 2018</a:t>
          </a:r>
          <a:endParaRPr lang="es-CO" sz="2000">
            <a:effectLst/>
          </a:endParaRPr>
        </a:p>
        <a:p xmlns:a="http://schemas.openxmlformats.org/drawingml/2006/main">
          <a:endParaRPr lang="es-CO" sz="2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129540</xdr:colOff>
      <xdr:row>0</xdr:row>
      <xdr:rowOff>68580</xdr:rowOff>
    </xdr:from>
    <xdr:to>
      <xdr:col>13</xdr:col>
      <xdr:colOff>45720</xdr:colOff>
      <xdr:row>1</xdr:row>
      <xdr:rowOff>678180</xdr:rowOff>
    </xdr:to>
    <xdr:pic>
      <xdr:nvPicPr>
        <xdr:cNvPr id="33607" name="Picture 7" descr="logo fenavi">
          <a:extLst>
            <a:ext uri="{FF2B5EF4-FFF2-40B4-BE49-F238E27FC236}">
              <a16:creationId xmlns:a16="http://schemas.microsoft.com/office/drawing/2014/main" id="{20F0DF46-2B6B-406B-8595-415D4028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8580"/>
          <a:ext cx="9067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D286"/>
  <sheetViews>
    <sheetView topLeftCell="A267" workbookViewId="0">
      <selection activeCell="B286" sqref="B286"/>
    </sheetView>
  </sheetViews>
  <sheetFormatPr baseColWidth="10" defaultRowHeight="13.2" x14ac:dyDescent="0.25"/>
  <cols>
    <col min="2" max="2" width="11.44140625" style="1" customWidth="1"/>
    <col min="3" max="3" width="17.44140625" bestFit="1" customWidth="1"/>
  </cols>
  <sheetData>
    <row r="2" spans="1:2" x14ac:dyDescent="0.25">
      <c r="A2" t="s">
        <v>24</v>
      </c>
    </row>
    <row r="4" spans="1:2" x14ac:dyDescent="0.25">
      <c r="A4" s="2">
        <v>34700</v>
      </c>
      <c r="B4" s="1">
        <v>23344798</v>
      </c>
    </row>
    <row r="5" spans="1:2" x14ac:dyDescent="0.25">
      <c r="A5" s="2">
        <v>34731</v>
      </c>
      <c r="B5" s="1">
        <v>23056019</v>
      </c>
    </row>
    <row r="6" spans="1:2" x14ac:dyDescent="0.25">
      <c r="A6" s="2">
        <v>34759</v>
      </c>
      <c r="B6" s="1">
        <v>25603079</v>
      </c>
    </row>
    <row r="7" spans="1:2" x14ac:dyDescent="0.25">
      <c r="A7" s="2">
        <v>34790</v>
      </c>
      <c r="B7" s="1">
        <v>26354458</v>
      </c>
    </row>
    <row r="8" spans="1:2" x14ac:dyDescent="0.25">
      <c r="A8" s="2">
        <v>34820</v>
      </c>
      <c r="B8" s="1">
        <v>25601585</v>
      </c>
    </row>
    <row r="9" spans="1:2" x14ac:dyDescent="0.25">
      <c r="A9" s="2">
        <v>34851</v>
      </c>
      <c r="B9" s="1">
        <v>26069726</v>
      </c>
    </row>
    <row r="10" spans="1:2" x14ac:dyDescent="0.25">
      <c r="A10" s="2">
        <v>34881</v>
      </c>
      <c r="B10" s="1">
        <v>27313266</v>
      </c>
    </row>
    <row r="11" spans="1:2" x14ac:dyDescent="0.25">
      <c r="A11" s="2">
        <v>34912</v>
      </c>
      <c r="B11" s="1">
        <v>27210841</v>
      </c>
    </row>
    <row r="12" spans="1:2" x14ac:dyDescent="0.25">
      <c r="A12" s="2">
        <v>34943</v>
      </c>
      <c r="B12" s="1">
        <v>23943127</v>
      </c>
    </row>
    <row r="13" spans="1:2" x14ac:dyDescent="0.25">
      <c r="A13" s="2">
        <v>34973</v>
      </c>
      <c r="B13" s="1">
        <v>25489158</v>
      </c>
    </row>
    <row r="14" spans="1:2" x14ac:dyDescent="0.25">
      <c r="A14" s="2">
        <v>35004</v>
      </c>
      <c r="B14" s="1">
        <v>26447933</v>
      </c>
    </row>
    <row r="15" spans="1:2" x14ac:dyDescent="0.25">
      <c r="A15" s="2">
        <v>35034</v>
      </c>
      <c r="B15" s="1">
        <v>26347373</v>
      </c>
    </row>
    <row r="16" spans="1:2" x14ac:dyDescent="0.25">
      <c r="A16" s="2">
        <v>35065</v>
      </c>
      <c r="B16" s="1">
        <v>26354458</v>
      </c>
    </row>
    <row r="17" spans="1:2" x14ac:dyDescent="0.25">
      <c r="A17" s="2">
        <v>35096</v>
      </c>
      <c r="B17" s="1">
        <v>25601585</v>
      </c>
    </row>
    <row r="18" spans="1:2" x14ac:dyDescent="0.25">
      <c r="A18" s="2">
        <v>35125</v>
      </c>
      <c r="B18" s="1">
        <v>26069726</v>
      </c>
    </row>
    <row r="19" spans="1:2" x14ac:dyDescent="0.25">
      <c r="A19" s="2">
        <v>35156</v>
      </c>
      <c r="B19" s="1">
        <v>23344798</v>
      </c>
    </row>
    <row r="20" spans="1:2" x14ac:dyDescent="0.25">
      <c r="A20" s="2">
        <v>35186</v>
      </c>
      <c r="B20" s="1">
        <v>23056019</v>
      </c>
    </row>
    <row r="21" spans="1:2" x14ac:dyDescent="0.25">
      <c r="A21" s="2">
        <v>35217</v>
      </c>
      <c r="B21" s="1">
        <v>25603079</v>
      </c>
    </row>
    <row r="22" spans="1:2" x14ac:dyDescent="0.25">
      <c r="A22" s="2">
        <v>35247</v>
      </c>
      <c r="B22" s="1">
        <v>25081465</v>
      </c>
    </row>
    <row r="23" spans="1:2" x14ac:dyDescent="0.25">
      <c r="A23" s="2">
        <v>35278</v>
      </c>
      <c r="B23" s="1">
        <v>26675004</v>
      </c>
    </row>
    <row r="24" spans="1:2" x14ac:dyDescent="0.25">
      <c r="A24" s="2">
        <v>35309</v>
      </c>
      <c r="B24" s="1">
        <v>24779736</v>
      </c>
    </row>
    <row r="25" spans="1:2" x14ac:dyDescent="0.25">
      <c r="A25" s="2">
        <v>35339</v>
      </c>
      <c r="B25" s="1">
        <v>25314282</v>
      </c>
    </row>
    <row r="26" spans="1:2" x14ac:dyDescent="0.25">
      <c r="A26" s="2">
        <v>35370</v>
      </c>
      <c r="B26" s="1">
        <v>22779397</v>
      </c>
    </row>
    <row r="27" spans="1:2" x14ac:dyDescent="0.25">
      <c r="A27" s="2">
        <v>35400</v>
      </c>
      <c r="B27" s="1">
        <v>26254543</v>
      </c>
    </row>
    <row r="28" spans="1:2" x14ac:dyDescent="0.25">
      <c r="A28" s="2">
        <v>35431</v>
      </c>
      <c r="B28" s="1">
        <v>23344798</v>
      </c>
    </row>
    <row r="29" spans="1:2" x14ac:dyDescent="0.25">
      <c r="A29" s="2">
        <v>35462</v>
      </c>
      <c r="B29" s="1">
        <v>23056019</v>
      </c>
    </row>
    <row r="30" spans="1:2" x14ac:dyDescent="0.25">
      <c r="A30" s="2">
        <v>35490</v>
      </c>
      <c r="B30" s="1">
        <v>25603079</v>
      </c>
    </row>
    <row r="31" spans="1:2" x14ac:dyDescent="0.25">
      <c r="A31" s="2">
        <v>35521</v>
      </c>
      <c r="B31" s="1">
        <v>27527246</v>
      </c>
    </row>
    <row r="32" spans="1:2" x14ac:dyDescent="0.25">
      <c r="A32" s="2">
        <v>35551</v>
      </c>
      <c r="B32" s="1">
        <v>23816953</v>
      </c>
    </row>
    <row r="33" spans="1:2" x14ac:dyDescent="0.25">
      <c r="A33" s="2">
        <v>35582</v>
      </c>
      <c r="B33" s="1">
        <v>29273595</v>
      </c>
    </row>
    <row r="34" spans="1:2" x14ac:dyDescent="0.25">
      <c r="A34" s="2">
        <v>35612</v>
      </c>
      <c r="B34" s="1">
        <v>28853414</v>
      </c>
    </row>
    <row r="35" spans="1:2" x14ac:dyDescent="0.25">
      <c r="A35" s="2">
        <v>35643</v>
      </c>
      <c r="B35" s="1">
        <v>27044579</v>
      </c>
    </row>
    <row r="36" spans="1:2" x14ac:dyDescent="0.25">
      <c r="A36" s="2">
        <v>35674</v>
      </c>
      <c r="B36" s="1">
        <v>27560138</v>
      </c>
    </row>
    <row r="37" spans="1:2" x14ac:dyDescent="0.25">
      <c r="A37" s="2">
        <v>35704</v>
      </c>
      <c r="B37" s="1">
        <v>27450667</v>
      </c>
    </row>
    <row r="38" spans="1:2" x14ac:dyDescent="0.25">
      <c r="A38" s="2">
        <v>35735</v>
      </c>
      <c r="B38" s="1">
        <v>27594343</v>
      </c>
    </row>
    <row r="39" spans="1:2" x14ac:dyDescent="0.25">
      <c r="A39" s="2">
        <v>35765</v>
      </c>
      <c r="B39" s="1">
        <v>26312093</v>
      </c>
    </row>
    <row r="40" spans="1:2" x14ac:dyDescent="0.25">
      <c r="A40" s="2">
        <v>35796</v>
      </c>
      <c r="B40" s="1">
        <v>27527246</v>
      </c>
    </row>
    <row r="41" spans="1:2" x14ac:dyDescent="0.25">
      <c r="A41" s="2">
        <v>35827</v>
      </c>
      <c r="B41" s="1">
        <v>23816953</v>
      </c>
    </row>
    <row r="42" spans="1:2" x14ac:dyDescent="0.25">
      <c r="A42" s="2">
        <v>35855</v>
      </c>
      <c r="B42" s="1">
        <v>29273595</v>
      </c>
    </row>
    <row r="43" spans="1:2" x14ac:dyDescent="0.25">
      <c r="A43" s="2">
        <v>35886</v>
      </c>
      <c r="B43" s="1">
        <v>28853414</v>
      </c>
    </row>
    <row r="44" spans="1:2" x14ac:dyDescent="0.25">
      <c r="A44" s="2">
        <v>35916</v>
      </c>
      <c r="B44" s="1">
        <v>27044579</v>
      </c>
    </row>
    <row r="45" spans="1:2" x14ac:dyDescent="0.25">
      <c r="A45" s="2">
        <v>35947</v>
      </c>
      <c r="B45" s="1">
        <v>27560138</v>
      </c>
    </row>
    <row r="46" spans="1:2" x14ac:dyDescent="0.25">
      <c r="A46" s="2">
        <v>35977</v>
      </c>
      <c r="B46" s="1">
        <v>27450667</v>
      </c>
    </row>
    <row r="47" spans="1:2" x14ac:dyDescent="0.25">
      <c r="A47" s="2">
        <v>36008</v>
      </c>
      <c r="B47" s="1">
        <v>27594343</v>
      </c>
    </row>
    <row r="48" spans="1:2" x14ac:dyDescent="0.25">
      <c r="A48" s="2">
        <v>36039</v>
      </c>
      <c r="B48" s="1">
        <v>26312093</v>
      </c>
    </row>
    <row r="49" spans="1:2" x14ac:dyDescent="0.25">
      <c r="A49" s="2">
        <v>36069</v>
      </c>
      <c r="B49" s="1">
        <v>28852986</v>
      </c>
    </row>
    <row r="50" spans="1:2" x14ac:dyDescent="0.25">
      <c r="A50" s="2">
        <v>36100</v>
      </c>
      <c r="B50" s="1">
        <v>27841327</v>
      </c>
    </row>
    <row r="51" spans="1:2" x14ac:dyDescent="0.25">
      <c r="A51" s="2">
        <v>36130</v>
      </c>
      <c r="B51" s="1">
        <v>23483738</v>
      </c>
    </row>
    <row r="52" spans="1:2" x14ac:dyDescent="0.25">
      <c r="A52" s="2">
        <v>36161</v>
      </c>
      <c r="B52" s="1">
        <v>24479354</v>
      </c>
    </row>
    <row r="53" spans="1:2" x14ac:dyDescent="0.25">
      <c r="A53" s="2">
        <v>36192</v>
      </c>
      <c r="B53" s="1">
        <v>25741524</v>
      </c>
    </row>
    <row r="54" spans="1:2" x14ac:dyDescent="0.25">
      <c r="A54" s="2">
        <v>36220</v>
      </c>
      <c r="B54" s="1">
        <v>29231541</v>
      </c>
    </row>
    <row r="55" spans="1:2" x14ac:dyDescent="0.25">
      <c r="A55" s="2">
        <v>36251</v>
      </c>
      <c r="B55" s="1">
        <v>26933742</v>
      </c>
    </row>
    <row r="56" spans="1:2" x14ac:dyDescent="0.25">
      <c r="A56" s="2">
        <v>36281</v>
      </c>
      <c r="B56" s="1">
        <v>25052843</v>
      </c>
    </row>
    <row r="57" spans="1:2" x14ac:dyDescent="0.25">
      <c r="A57" s="2">
        <v>36312</v>
      </c>
      <c r="B57" s="1">
        <v>25214489</v>
      </c>
    </row>
    <row r="58" spans="1:2" x14ac:dyDescent="0.25">
      <c r="A58" s="2">
        <v>36342</v>
      </c>
      <c r="B58" s="1">
        <v>26412462</v>
      </c>
    </row>
    <row r="59" spans="1:2" x14ac:dyDescent="0.25">
      <c r="A59" s="2">
        <v>36373</v>
      </c>
      <c r="B59" s="1">
        <v>28909453</v>
      </c>
    </row>
    <row r="60" spans="1:2" x14ac:dyDescent="0.25">
      <c r="A60" s="2">
        <v>36404</v>
      </c>
      <c r="B60" s="1">
        <v>28851272</v>
      </c>
    </row>
    <row r="61" spans="1:2" x14ac:dyDescent="0.25">
      <c r="A61" s="2">
        <v>36434</v>
      </c>
      <c r="B61" s="1">
        <v>27047684</v>
      </c>
    </row>
    <row r="62" spans="1:2" x14ac:dyDescent="0.25">
      <c r="A62" s="2">
        <v>36465</v>
      </c>
      <c r="B62" s="1">
        <v>28660859</v>
      </c>
    </row>
    <row r="63" spans="1:2" x14ac:dyDescent="0.25">
      <c r="A63" s="2">
        <v>36495</v>
      </c>
      <c r="B63" s="1">
        <v>26193458</v>
      </c>
    </row>
    <row r="64" spans="1:2" x14ac:dyDescent="0.25">
      <c r="A64" s="2">
        <v>36526</v>
      </c>
      <c r="B64" s="1">
        <v>26463111</v>
      </c>
    </row>
    <row r="65" spans="1:2" x14ac:dyDescent="0.25">
      <c r="A65" s="2">
        <v>36557</v>
      </c>
      <c r="B65" s="1">
        <v>26231168</v>
      </c>
    </row>
    <row r="66" spans="1:2" x14ac:dyDescent="0.25">
      <c r="A66" s="2">
        <v>36586</v>
      </c>
      <c r="B66" s="1">
        <v>29575331</v>
      </c>
    </row>
    <row r="67" spans="1:2" x14ac:dyDescent="0.25">
      <c r="A67" s="2">
        <v>36617</v>
      </c>
      <c r="B67" s="1">
        <v>25029108</v>
      </c>
    </row>
    <row r="68" spans="1:2" x14ac:dyDescent="0.25">
      <c r="A68" s="2">
        <v>36647</v>
      </c>
      <c r="B68" s="1">
        <v>29896840</v>
      </c>
    </row>
    <row r="69" spans="1:2" x14ac:dyDescent="0.25">
      <c r="A69" s="2">
        <v>36678</v>
      </c>
      <c r="B69" s="1">
        <v>29877793</v>
      </c>
    </row>
    <row r="70" spans="1:2" x14ac:dyDescent="0.25">
      <c r="A70" s="2">
        <v>36708</v>
      </c>
      <c r="B70" s="1">
        <v>28166940</v>
      </c>
    </row>
    <row r="71" spans="1:2" x14ac:dyDescent="0.25">
      <c r="A71" s="2">
        <v>36739</v>
      </c>
      <c r="B71" s="1">
        <v>29872352</v>
      </c>
    </row>
    <row r="72" spans="1:2" x14ac:dyDescent="0.25">
      <c r="A72" s="2">
        <v>36770</v>
      </c>
      <c r="B72" s="1">
        <v>27734936</v>
      </c>
    </row>
    <row r="73" spans="1:2" x14ac:dyDescent="0.25">
      <c r="A73" s="2">
        <v>36800</v>
      </c>
      <c r="B73" s="1">
        <v>31402638</v>
      </c>
    </row>
    <row r="74" spans="1:2" x14ac:dyDescent="0.25">
      <c r="A74" s="2">
        <v>36831</v>
      </c>
      <c r="B74" s="1">
        <v>29233357</v>
      </c>
    </row>
    <row r="75" spans="1:2" x14ac:dyDescent="0.25">
      <c r="A75" s="2">
        <v>36861</v>
      </c>
      <c r="B75" s="1">
        <v>25851270</v>
      </c>
    </row>
    <row r="76" spans="1:2" x14ac:dyDescent="0.25">
      <c r="A76" s="3">
        <v>36892</v>
      </c>
      <c r="B76" s="1">
        <v>28663940</v>
      </c>
    </row>
    <row r="77" spans="1:2" x14ac:dyDescent="0.25">
      <c r="A77" s="3">
        <v>36923</v>
      </c>
      <c r="B77" s="1">
        <v>26501640</v>
      </c>
    </row>
    <row r="78" spans="1:2" x14ac:dyDescent="0.25">
      <c r="A78" s="3">
        <v>36951</v>
      </c>
      <c r="B78" s="1">
        <v>31453640</v>
      </c>
    </row>
    <row r="79" spans="1:2" x14ac:dyDescent="0.25">
      <c r="A79" s="3">
        <v>36982</v>
      </c>
      <c r="B79" s="1">
        <v>28994752</v>
      </c>
    </row>
    <row r="80" spans="1:2" x14ac:dyDescent="0.25">
      <c r="A80" s="2">
        <v>37012</v>
      </c>
      <c r="B80" s="1">
        <v>30315719</v>
      </c>
    </row>
    <row r="81" spans="1:3" x14ac:dyDescent="0.25">
      <c r="A81" s="2">
        <v>37043</v>
      </c>
      <c r="B81" s="1">
        <v>27831117</v>
      </c>
    </row>
    <row r="82" spans="1:3" x14ac:dyDescent="0.25">
      <c r="A82" s="2">
        <v>37073</v>
      </c>
      <c r="B82" s="1">
        <v>30443532</v>
      </c>
    </row>
    <row r="83" spans="1:3" x14ac:dyDescent="0.25">
      <c r="A83" s="2">
        <v>37104</v>
      </c>
      <c r="B83" s="1">
        <v>32421896</v>
      </c>
    </row>
    <row r="84" spans="1:3" x14ac:dyDescent="0.25">
      <c r="A84" s="2">
        <v>37135</v>
      </c>
      <c r="B84" s="1">
        <v>30294520</v>
      </c>
    </row>
    <row r="85" spans="1:3" x14ac:dyDescent="0.25">
      <c r="A85" s="2">
        <v>37165</v>
      </c>
      <c r="B85" s="1">
        <v>34438102</v>
      </c>
    </row>
    <row r="86" spans="1:3" x14ac:dyDescent="0.25">
      <c r="A86" s="2">
        <v>37196</v>
      </c>
      <c r="B86" s="1">
        <v>33858656</v>
      </c>
    </row>
    <row r="87" spans="1:3" x14ac:dyDescent="0.25">
      <c r="A87" s="2">
        <v>37226</v>
      </c>
      <c r="B87" s="1">
        <v>28818297</v>
      </c>
    </row>
    <row r="88" spans="1:3" x14ac:dyDescent="0.25">
      <c r="A88" s="2">
        <v>37257</v>
      </c>
      <c r="B88" s="1">
        <v>31472925</v>
      </c>
    </row>
    <row r="89" spans="1:3" x14ac:dyDescent="0.25">
      <c r="A89" s="2">
        <v>37288</v>
      </c>
      <c r="B89" s="1">
        <v>29757280</v>
      </c>
      <c r="C89" s="1">
        <f>SUM(B88:B99)</f>
        <v>393728030</v>
      </c>
    </row>
    <row r="90" spans="1:3" x14ac:dyDescent="0.25">
      <c r="A90" s="2">
        <v>37316</v>
      </c>
      <c r="B90" s="1">
        <v>28883524</v>
      </c>
    </row>
    <row r="91" spans="1:3" x14ac:dyDescent="0.25">
      <c r="A91" s="2">
        <v>37347</v>
      </c>
      <c r="B91" s="1">
        <v>32987648</v>
      </c>
    </row>
    <row r="92" spans="1:3" x14ac:dyDescent="0.25">
      <c r="A92" s="2">
        <v>37377</v>
      </c>
      <c r="B92" s="1">
        <v>32275338</v>
      </c>
    </row>
    <row r="93" spans="1:3" x14ac:dyDescent="0.25">
      <c r="A93" s="2">
        <v>37408</v>
      </c>
      <c r="B93" s="1">
        <v>29357949</v>
      </c>
    </row>
    <row r="94" spans="1:3" x14ac:dyDescent="0.25">
      <c r="A94" s="2">
        <v>37438</v>
      </c>
      <c r="B94" s="1">
        <v>33293324</v>
      </c>
    </row>
    <row r="95" spans="1:3" x14ac:dyDescent="0.25">
      <c r="A95" s="2">
        <v>37469</v>
      </c>
      <c r="B95" s="1">
        <v>35216093</v>
      </c>
    </row>
    <row r="96" spans="1:3" x14ac:dyDescent="0.25">
      <c r="A96" s="2">
        <v>37500</v>
      </c>
      <c r="B96" s="1">
        <v>33927530</v>
      </c>
    </row>
    <row r="97" spans="1:2" x14ac:dyDescent="0.25">
      <c r="A97" s="2">
        <v>37530</v>
      </c>
      <c r="B97" s="1">
        <v>37609726</v>
      </c>
    </row>
    <row r="98" spans="1:2" x14ac:dyDescent="0.25">
      <c r="A98" s="2">
        <v>37561</v>
      </c>
      <c r="B98" s="1">
        <v>35708591</v>
      </c>
    </row>
    <row r="99" spans="1:2" x14ac:dyDescent="0.25">
      <c r="A99" s="2">
        <v>37591</v>
      </c>
      <c r="B99" s="1">
        <v>33238102</v>
      </c>
    </row>
    <row r="100" spans="1:2" x14ac:dyDescent="0.25">
      <c r="A100" s="2">
        <v>37622</v>
      </c>
      <c r="B100" s="1">
        <v>35575979</v>
      </c>
    </row>
    <row r="101" spans="1:2" x14ac:dyDescent="0.25">
      <c r="A101" s="2">
        <v>37653</v>
      </c>
      <c r="B101" s="1">
        <v>32319235</v>
      </c>
    </row>
    <row r="102" spans="1:2" x14ac:dyDescent="0.25">
      <c r="A102" s="2">
        <v>37681</v>
      </c>
      <c r="B102" s="1">
        <v>34282329</v>
      </c>
    </row>
    <row r="103" spans="1:2" x14ac:dyDescent="0.25">
      <c r="A103" s="2">
        <v>37712</v>
      </c>
      <c r="B103" s="1">
        <v>31154849</v>
      </c>
    </row>
    <row r="104" spans="1:2" x14ac:dyDescent="0.25">
      <c r="A104" s="2">
        <v>37742</v>
      </c>
      <c r="B104" s="1">
        <v>34465494</v>
      </c>
    </row>
    <row r="105" spans="1:2" x14ac:dyDescent="0.25">
      <c r="A105" s="2">
        <v>37773</v>
      </c>
      <c r="B105" s="1">
        <v>33301151</v>
      </c>
    </row>
    <row r="106" spans="1:2" x14ac:dyDescent="0.25">
      <c r="A106" s="2">
        <v>37803</v>
      </c>
      <c r="B106" s="1">
        <v>35609387</v>
      </c>
    </row>
    <row r="107" spans="1:2" x14ac:dyDescent="0.25">
      <c r="A107" s="2">
        <v>37834</v>
      </c>
      <c r="B107" s="1">
        <v>35075410</v>
      </c>
    </row>
    <row r="108" spans="1:2" x14ac:dyDescent="0.25">
      <c r="A108" s="2">
        <v>37865</v>
      </c>
      <c r="B108" s="1">
        <v>37460874</v>
      </c>
    </row>
    <row r="109" spans="1:2" x14ac:dyDescent="0.25">
      <c r="A109" s="2">
        <v>37895</v>
      </c>
      <c r="B109" s="1">
        <v>38753890</v>
      </c>
    </row>
    <row r="110" spans="1:2" x14ac:dyDescent="0.25">
      <c r="A110" s="2">
        <v>37926</v>
      </c>
      <c r="B110" s="1">
        <v>34618210</v>
      </c>
    </row>
    <row r="111" spans="1:2" x14ac:dyDescent="0.25">
      <c r="A111" s="2">
        <v>37956</v>
      </c>
      <c r="B111" s="1">
        <v>32636485</v>
      </c>
    </row>
    <row r="112" spans="1:2" x14ac:dyDescent="0.25">
      <c r="A112" s="2">
        <v>37987</v>
      </c>
      <c r="B112" s="1">
        <v>34232067</v>
      </c>
    </row>
    <row r="113" spans="1:2" x14ac:dyDescent="0.25">
      <c r="A113" s="2">
        <v>38018</v>
      </c>
      <c r="B113" s="1">
        <v>31625541</v>
      </c>
    </row>
    <row r="114" spans="1:2" x14ac:dyDescent="0.25">
      <c r="A114" s="2">
        <v>38047</v>
      </c>
      <c r="B114" s="1">
        <v>36261358</v>
      </c>
    </row>
    <row r="115" spans="1:2" x14ac:dyDescent="0.25">
      <c r="A115" s="2">
        <v>38078</v>
      </c>
      <c r="B115" s="1">
        <v>35875941</v>
      </c>
    </row>
    <row r="116" spans="1:2" x14ac:dyDescent="0.25">
      <c r="A116" s="2">
        <v>38108</v>
      </c>
      <c r="B116" s="1">
        <v>34555129</v>
      </c>
    </row>
    <row r="117" spans="1:2" x14ac:dyDescent="0.25">
      <c r="A117" s="2">
        <v>38139</v>
      </c>
      <c r="B117" s="1">
        <v>32696810</v>
      </c>
    </row>
    <row r="118" spans="1:2" x14ac:dyDescent="0.25">
      <c r="A118" s="2">
        <v>38169</v>
      </c>
      <c r="B118" s="1">
        <v>35596344</v>
      </c>
    </row>
    <row r="119" spans="1:2" x14ac:dyDescent="0.25">
      <c r="A119" s="2">
        <v>38200</v>
      </c>
      <c r="B119" s="1">
        <v>36829455</v>
      </c>
    </row>
    <row r="120" spans="1:2" x14ac:dyDescent="0.25">
      <c r="A120" s="2">
        <v>38231</v>
      </c>
      <c r="B120" s="1">
        <v>36965668</v>
      </c>
    </row>
    <row r="121" spans="1:2" x14ac:dyDescent="0.25">
      <c r="A121" s="2">
        <v>38261</v>
      </c>
      <c r="B121" s="1">
        <v>36116275</v>
      </c>
    </row>
    <row r="122" spans="1:2" x14ac:dyDescent="0.25">
      <c r="A122" s="2">
        <v>38292</v>
      </c>
      <c r="B122" s="1">
        <v>38442974</v>
      </c>
    </row>
    <row r="123" spans="1:2" x14ac:dyDescent="0.25">
      <c r="A123" s="2">
        <v>38322</v>
      </c>
      <c r="B123" s="1">
        <v>35123435</v>
      </c>
    </row>
    <row r="124" spans="1:2" x14ac:dyDescent="0.25">
      <c r="A124" s="2">
        <v>38353</v>
      </c>
      <c r="B124" s="1">
        <v>36842938</v>
      </c>
    </row>
    <row r="125" spans="1:2" x14ac:dyDescent="0.25">
      <c r="A125" s="2">
        <v>38384</v>
      </c>
      <c r="B125" s="1">
        <v>33770573</v>
      </c>
    </row>
    <row r="126" spans="1:2" x14ac:dyDescent="0.25">
      <c r="A126" s="2">
        <v>38412</v>
      </c>
      <c r="B126" s="1">
        <v>37747198</v>
      </c>
    </row>
    <row r="127" spans="1:2" x14ac:dyDescent="0.25">
      <c r="A127" s="2">
        <v>38443</v>
      </c>
      <c r="B127" s="1">
        <v>35124354</v>
      </c>
    </row>
    <row r="128" spans="1:2" x14ac:dyDescent="0.25">
      <c r="A128" s="2">
        <v>38473</v>
      </c>
      <c r="B128" s="1">
        <v>39954177</v>
      </c>
    </row>
    <row r="129" spans="1:2" x14ac:dyDescent="0.25">
      <c r="A129" s="2">
        <v>38504</v>
      </c>
      <c r="B129" s="1">
        <v>37387402</v>
      </c>
    </row>
    <row r="130" spans="1:2" x14ac:dyDescent="0.25">
      <c r="A130" s="2">
        <v>38534</v>
      </c>
      <c r="B130" s="1">
        <v>35269094</v>
      </c>
    </row>
    <row r="131" spans="1:2" x14ac:dyDescent="0.25">
      <c r="A131" s="2">
        <v>38565</v>
      </c>
      <c r="B131" s="1">
        <v>39726206</v>
      </c>
    </row>
    <row r="132" spans="1:2" x14ac:dyDescent="0.25">
      <c r="A132" s="2">
        <v>38596</v>
      </c>
      <c r="B132" s="1">
        <v>40937108</v>
      </c>
    </row>
    <row r="133" spans="1:2" x14ac:dyDescent="0.25">
      <c r="A133" s="2">
        <v>38626</v>
      </c>
      <c r="B133" s="1">
        <v>41219178</v>
      </c>
    </row>
    <row r="134" spans="1:2" x14ac:dyDescent="0.25">
      <c r="A134" s="2">
        <v>38657</v>
      </c>
      <c r="B134" s="1">
        <v>39721628</v>
      </c>
    </row>
    <row r="135" spans="1:2" x14ac:dyDescent="0.25">
      <c r="A135" s="2">
        <v>38687</v>
      </c>
      <c r="B135" s="1">
        <v>38171869</v>
      </c>
    </row>
    <row r="136" spans="1:2" x14ac:dyDescent="0.25">
      <c r="A136" s="2">
        <v>38718</v>
      </c>
      <c r="B136" s="1">
        <f>POLLITO!M7</f>
        <v>41428618</v>
      </c>
    </row>
    <row r="137" spans="1:2" x14ac:dyDescent="0.25">
      <c r="A137" s="2">
        <v>38749</v>
      </c>
      <c r="B137" s="1">
        <v>37542775</v>
      </c>
    </row>
    <row r="138" spans="1:2" x14ac:dyDescent="0.25">
      <c r="A138" s="2">
        <v>38777</v>
      </c>
      <c r="B138" s="1">
        <v>40045825</v>
      </c>
    </row>
    <row r="139" spans="1:2" x14ac:dyDescent="0.25">
      <c r="A139" s="2">
        <v>38808</v>
      </c>
      <c r="B139" s="1">
        <v>37142612</v>
      </c>
    </row>
    <row r="140" spans="1:2" x14ac:dyDescent="0.25">
      <c r="A140" s="2">
        <v>38838</v>
      </c>
      <c r="B140" s="1">
        <v>42127518</v>
      </c>
    </row>
    <row r="141" spans="1:2" x14ac:dyDescent="0.25">
      <c r="A141" s="2">
        <v>38869</v>
      </c>
      <c r="B141" s="1">
        <v>42185652</v>
      </c>
    </row>
    <row r="142" spans="1:2" x14ac:dyDescent="0.25">
      <c r="A142" s="2">
        <v>38899</v>
      </c>
      <c r="B142" s="1">
        <v>42151508</v>
      </c>
    </row>
    <row r="143" spans="1:2" x14ac:dyDescent="0.25">
      <c r="A143" s="2">
        <v>38930</v>
      </c>
      <c r="B143" s="1">
        <v>46703123</v>
      </c>
    </row>
    <row r="144" spans="1:2" x14ac:dyDescent="0.25">
      <c r="A144" s="2">
        <v>38961</v>
      </c>
      <c r="B144" s="1">
        <v>43604302</v>
      </c>
    </row>
    <row r="145" spans="1:2" x14ac:dyDescent="0.25">
      <c r="A145" s="2">
        <v>38991</v>
      </c>
      <c r="B145" s="1">
        <v>48697300</v>
      </c>
    </row>
    <row r="146" spans="1:2" x14ac:dyDescent="0.25">
      <c r="A146" s="2">
        <v>39022</v>
      </c>
      <c r="B146" s="1">
        <v>46386445</v>
      </c>
    </row>
    <row r="147" spans="1:2" x14ac:dyDescent="0.25">
      <c r="A147" s="2">
        <v>39052</v>
      </c>
      <c r="B147" s="22">
        <v>39754317</v>
      </c>
    </row>
    <row r="148" spans="1:2" x14ac:dyDescent="0.25">
      <c r="A148" s="2">
        <v>39083</v>
      </c>
      <c r="B148" s="22">
        <v>44329116</v>
      </c>
    </row>
    <row r="149" spans="1:2" x14ac:dyDescent="0.25">
      <c r="A149" s="2">
        <v>39114</v>
      </c>
      <c r="B149" s="22">
        <v>40207521</v>
      </c>
    </row>
    <row r="150" spans="1:2" x14ac:dyDescent="0.25">
      <c r="A150" s="2">
        <v>39142</v>
      </c>
      <c r="B150" s="1">
        <v>45946157</v>
      </c>
    </row>
    <row r="151" spans="1:2" x14ac:dyDescent="0.25">
      <c r="A151" s="2">
        <v>39173</v>
      </c>
      <c r="B151" s="1">
        <v>45298516</v>
      </c>
    </row>
    <row r="152" spans="1:2" x14ac:dyDescent="0.25">
      <c r="A152" s="2">
        <v>39203</v>
      </c>
      <c r="B152" s="1">
        <v>48474819</v>
      </c>
    </row>
    <row r="153" spans="1:2" x14ac:dyDescent="0.25">
      <c r="A153" s="2">
        <v>39234</v>
      </c>
      <c r="B153" s="1">
        <v>44619887</v>
      </c>
    </row>
    <row r="154" spans="1:2" x14ac:dyDescent="0.25">
      <c r="A154" s="2">
        <v>39264</v>
      </c>
      <c r="B154" s="1">
        <v>49113738</v>
      </c>
    </row>
    <row r="155" spans="1:2" x14ac:dyDescent="0.25">
      <c r="A155" s="2">
        <v>39295</v>
      </c>
      <c r="B155" s="1">
        <v>49940388</v>
      </c>
    </row>
    <row r="156" spans="1:2" x14ac:dyDescent="0.25">
      <c r="A156" s="2">
        <v>39326</v>
      </c>
      <c r="B156" s="1">
        <v>45742394</v>
      </c>
    </row>
    <row r="157" spans="1:2" x14ac:dyDescent="0.25">
      <c r="A157" s="2">
        <v>39356</v>
      </c>
      <c r="B157" s="1">
        <v>52883486</v>
      </c>
    </row>
    <row r="158" spans="1:2" x14ac:dyDescent="0.25">
      <c r="A158" s="2">
        <v>39387</v>
      </c>
      <c r="B158" s="1">
        <v>50272529</v>
      </c>
    </row>
    <row r="159" spans="1:2" x14ac:dyDescent="0.25">
      <c r="A159" s="2">
        <v>39417</v>
      </c>
      <c r="B159" s="1">
        <v>43399838</v>
      </c>
    </row>
    <row r="160" spans="1:2" x14ac:dyDescent="0.25">
      <c r="A160" s="2">
        <v>39448</v>
      </c>
      <c r="B160" s="1">
        <v>48878317</v>
      </c>
    </row>
    <row r="161" spans="1:2" x14ac:dyDescent="0.25">
      <c r="A161" s="2">
        <v>39479</v>
      </c>
      <c r="B161" s="1">
        <v>47137615</v>
      </c>
    </row>
    <row r="162" spans="1:2" x14ac:dyDescent="0.25">
      <c r="A162" s="2">
        <v>39508</v>
      </c>
      <c r="B162" s="1">
        <v>48085161</v>
      </c>
    </row>
    <row r="163" spans="1:2" x14ac:dyDescent="0.25">
      <c r="A163" s="2">
        <v>39539</v>
      </c>
      <c r="B163" s="1">
        <v>48839146</v>
      </c>
    </row>
    <row r="164" spans="1:2" x14ac:dyDescent="0.25">
      <c r="A164" s="2">
        <v>39569</v>
      </c>
      <c r="B164" s="1">
        <v>49380324</v>
      </c>
    </row>
    <row r="165" spans="1:2" x14ac:dyDescent="0.25">
      <c r="A165" s="2">
        <v>39600</v>
      </c>
      <c r="B165" s="1">
        <v>45552239</v>
      </c>
    </row>
    <row r="166" spans="1:2" x14ac:dyDescent="0.25">
      <c r="A166" s="2">
        <v>39630</v>
      </c>
      <c r="B166" s="1">
        <v>46743689</v>
      </c>
    </row>
    <row r="167" spans="1:2" x14ac:dyDescent="0.25">
      <c r="A167" s="2">
        <v>39661</v>
      </c>
      <c r="B167" s="1">
        <v>46340201</v>
      </c>
    </row>
    <row r="168" spans="1:2" x14ac:dyDescent="0.25">
      <c r="A168" s="2">
        <v>39692</v>
      </c>
      <c r="B168" s="1">
        <v>50626598</v>
      </c>
    </row>
    <row r="169" spans="1:2" x14ac:dyDescent="0.25">
      <c r="A169" s="2">
        <v>39722</v>
      </c>
      <c r="B169" s="1">
        <v>53794409</v>
      </c>
    </row>
    <row r="170" spans="1:2" x14ac:dyDescent="0.25">
      <c r="A170" s="2">
        <v>39753</v>
      </c>
      <c r="B170" s="1">
        <v>46166804</v>
      </c>
    </row>
    <row r="171" spans="1:2" x14ac:dyDescent="0.25">
      <c r="A171" s="2">
        <v>39783</v>
      </c>
      <c r="B171" s="1">
        <v>46200528</v>
      </c>
    </row>
    <row r="172" spans="1:2" x14ac:dyDescent="0.25">
      <c r="A172" s="2">
        <v>39814</v>
      </c>
      <c r="B172" s="1">
        <v>48999004</v>
      </c>
    </row>
    <row r="173" spans="1:2" x14ac:dyDescent="0.25">
      <c r="A173" s="2">
        <v>39845</v>
      </c>
      <c r="B173" s="25">
        <v>44320919</v>
      </c>
    </row>
    <row r="174" spans="1:2" x14ac:dyDescent="0.25">
      <c r="A174" s="2">
        <v>39873</v>
      </c>
      <c r="B174" s="25">
        <v>49373806</v>
      </c>
    </row>
    <row r="175" spans="1:2" x14ac:dyDescent="0.25">
      <c r="A175" s="2">
        <v>39904</v>
      </c>
      <c r="B175" s="25">
        <v>45918779</v>
      </c>
    </row>
    <row r="176" spans="1:2" x14ac:dyDescent="0.25">
      <c r="A176" s="2">
        <v>39934</v>
      </c>
      <c r="B176" s="25">
        <v>45617899</v>
      </c>
    </row>
    <row r="177" spans="1:2" x14ac:dyDescent="0.25">
      <c r="A177" s="2">
        <v>39965</v>
      </c>
      <c r="B177" s="25">
        <v>48136721</v>
      </c>
    </row>
    <row r="178" spans="1:2" x14ac:dyDescent="0.25">
      <c r="A178" s="2">
        <v>39995</v>
      </c>
      <c r="B178" s="25">
        <v>50524999</v>
      </c>
    </row>
    <row r="179" spans="1:2" x14ac:dyDescent="0.25">
      <c r="A179" s="2">
        <v>40026</v>
      </c>
      <c r="B179" s="1">
        <v>48306843</v>
      </c>
    </row>
    <row r="180" spans="1:2" x14ac:dyDescent="0.25">
      <c r="A180" s="2">
        <v>40057</v>
      </c>
      <c r="B180" s="1">
        <v>50175420</v>
      </c>
    </row>
    <row r="181" spans="1:2" x14ac:dyDescent="0.25">
      <c r="A181" s="2">
        <v>40087</v>
      </c>
      <c r="B181" s="1">
        <v>54763582</v>
      </c>
    </row>
    <row r="182" spans="1:2" x14ac:dyDescent="0.25">
      <c r="A182" s="2">
        <v>40118</v>
      </c>
      <c r="B182" s="1">
        <v>50751770</v>
      </c>
    </row>
    <row r="183" spans="1:2" ht="13.8" thickBot="1" x14ac:dyDescent="0.3">
      <c r="A183" s="2">
        <v>40148</v>
      </c>
      <c r="B183" s="1">
        <v>49464304</v>
      </c>
    </row>
    <row r="184" spans="1:2" ht="13.8" thickBot="1" x14ac:dyDescent="0.3">
      <c r="A184" s="2">
        <v>40179</v>
      </c>
      <c r="B184" s="26">
        <v>49346644</v>
      </c>
    </row>
    <row r="185" spans="1:2" x14ac:dyDescent="0.25">
      <c r="A185" s="2">
        <v>40210</v>
      </c>
      <c r="B185" s="1">
        <v>44547011</v>
      </c>
    </row>
    <row r="186" spans="1:2" x14ac:dyDescent="0.25">
      <c r="A186" s="2">
        <v>40238</v>
      </c>
      <c r="B186" s="1">
        <v>51137826</v>
      </c>
    </row>
    <row r="187" spans="1:2" x14ac:dyDescent="0.25">
      <c r="A187" s="2">
        <v>40269</v>
      </c>
      <c r="B187" s="1">
        <v>49379768</v>
      </c>
    </row>
    <row r="188" spans="1:2" x14ac:dyDescent="0.25">
      <c r="A188" s="2">
        <v>40299</v>
      </c>
      <c r="B188" s="1">
        <v>50094126</v>
      </c>
    </row>
    <row r="189" spans="1:2" x14ac:dyDescent="0.25">
      <c r="A189" s="2">
        <v>40330</v>
      </c>
      <c r="B189" s="1">
        <v>49380667</v>
      </c>
    </row>
    <row r="190" spans="1:2" x14ac:dyDescent="0.25">
      <c r="A190" s="2">
        <v>40360</v>
      </c>
      <c r="B190" s="1">
        <v>52817455</v>
      </c>
    </row>
    <row r="191" spans="1:2" x14ac:dyDescent="0.25">
      <c r="A191" s="2">
        <v>40391</v>
      </c>
      <c r="B191" s="1">
        <v>53422661</v>
      </c>
    </row>
    <row r="192" spans="1:2" x14ac:dyDescent="0.25">
      <c r="A192" s="2">
        <v>40422</v>
      </c>
      <c r="B192" s="1">
        <v>52689391</v>
      </c>
    </row>
    <row r="193" spans="1:2" x14ac:dyDescent="0.25">
      <c r="A193" s="2">
        <v>40452</v>
      </c>
      <c r="B193" s="1">
        <v>53660963</v>
      </c>
    </row>
    <row r="194" spans="1:2" x14ac:dyDescent="0.25">
      <c r="A194" s="2">
        <v>40483</v>
      </c>
      <c r="B194" s="1">
        <v>53324339</v>
      </c>
    </row>
    <row r="195" spans="1:2" x14ac:dyDescent="0.25">
      <c r="A195" s="2">
        <v>40513</v>
      </c>
      <c r="B195" s="1">
        <v>50084163</v>
      </c>
    </row>
    <row r="196" spans="1:2" x14ac:dyDescent="0.25">
      <c r="A196" s="2">
        <v>40544</v>
      </c>
      <c r="B196" s="1">
        <v>49595883</v>
      </c>
    </row>
    <row r="197" spans="1:2" x14ac:dyDescent="0.25">
      <c r="A197" s="2">
        <v>40575</v>
      </c>
      <c r="B197" s="1">
        <v>47651144</v>
      </c>
    </row>
    <row r="198" spans="1:2" x14ac:dyDescent="0.25">
      <c r="A198" s="2">
        <v>40603</v>
      </c>
      <c r="B198" s="1">
        <v>54557711</v>
      </c>
    </row>
    <row r="199" spans="1:2" x14ac:dyDescent="0.25">
      <c r="A199" s="2">
        <v>40634</v>
      </c>
      <c r="B199" s="1">
        <v>49698250</v>
      </c>
    </row>
    <row r="200" spans="1:2" x14ac:dyDescent="0.25">
      <c r="A200" s="2">
        <v>40664</v>
      </c>
      <c r="B200" s="1">
        <v>52456294</v>
      </c>
    </row>
    <row r="201" spans="1:2" x14ac:dyDescent="0.25">
      <c r="A201" s="2">
        <v>40695</v>
      </c>
      <c r="B201" s="1">
        <v>49370207</v>
      </c>
    </row>
    <row r="202" spans="1:2" x14ac:dyDescent="0.25">
      <c r="A202" s="2">
        <v>40725</v>
      </c>
      <c r="B202" s="1">
        <v>47271435</v>
      </c>
    </row>
    <row r="203" spans="1:2" x14ac:dyDescent="0.25">
      <c r="A203" s="2">
        <v>40756</v>
      </c>
      <c r="B203" s="1">
        <v>52219038</v>
      </c>
    </row>
    <row r="204" spans="1:2" x14ac:dyDescent="0.25">
      <c r="A204" s="2">
        <v>40787</v>
      </c>
      <c r="B204" s="1">
        <v>53487990</v>
      </c>
    </row>
    <row r="205" spans="1:2" x14ac:dyDescent="0.25">
      <c r="A205" s="2">
        <v>40817</v>
      </c>
      <c r="B205" s="1">
        <v>54373122</v>
      </c>
    </row>
    <row r="206" spans="1:2" x14ac:dyDescent="0.25">
      <c r="A206" s="2">
        <v>40848</v>
      </c>
      <c r="B206" s="1">
        <v>51682521</v>
      </c>
    </row>
    <row r="207" spans="1:2" x14ac:dyDescent="0.25">
      <c r="A207" s="2">
        <v>40878</v>
      </c>
      <c r="B207" s="1">
        <v>52613005</v>
      </c>
    </row>
    <row r="208" spans="1:2" x14ac:dyDescent="0.25">
      <c r="A208" s="2">
        <v>40909</v>
      </c>
      <c r="B208" s="1">
        <v>54218305</v>
      </c>
    </row>
    <row r="209" spans="1:2" x14ac:dyDescent="0.25">
      <c r="A209" s="2">
        <v>40940</v>
      </c>
      <c r="B209" s="1">
        <v>48801781</v>
      </c>
    </row>
    <row r="210" spans="1:2" x14ac:dyDescent="0.25">
      <c r="A210" s="2">
        <v>40969</v>
      </c>
      <c r="B210" s="1">
        <v>54302961</v>
      </c>
    </row>
    <row r="211" spans="1:2" x14ac:dyDescent="0.25">
      <c r="A211" s="2">
        <v>41000</v>
      </c>
      <c r="B211" s="1">
        <v>52635106</v>
      </c>
    </row>
    <row r="212" spans="1:2" x14ac:dyDescent="0.25">
      <c r="A212" s="2">
        <v>41030</v>
      </c>
      <c r="B212" s="1">
        <v>51788697</v>
      </c>
    </row>
    <row r="213" spans="1:2" x14ac:dyDescent="0.25">
      <c r="A213" s="2">
        <v>41061</v>
      </c>
      <c r="B213" s="1">
        <v>47610120</v>
      </c>
    </row>
    <row r="214" spans="1:2" x14ac:dyDescent="0.25">
      <c r="A214" s="2">
        <v>41091</v>
      </c>
      <c r="B214" s="1">
        <v>53574969</v>
      </c>
    </row>
    <row r="215" spans="1:2" x14ac:dyDescent="0.25">
      <c r="A215" s="2">
        <v>41122</v>
      </c>
      <c r="B215" s="1">
        <v>55245028</v>
      </c>
    </row>
    <row r="216" spans="1:2" x14ac:dyDescent="0.25">
      <c r="A216" s="2">
        <v>41153</v>
      </c>
      <c r="B216" s="1">
        <v>50961252</v>
      </c>
    </row>
    <row r="217" spans="1:2" x14ac:dyDescent="0.25">
      <c r="A217" s="2">
        <v>41183</v>
      </c>
      <c r="B217" s="1">
        <v>57751522</v>
      </c>
    </row>
    <row r="218" spans="1:2" x14ac:dyDescent="0.25">
      <c r="A218" s="2">
        <v>41214</v>
      </c>
      <c r="B218" s="1">
        <v>56278766</v>
      </c>
    </row>
    <row r="219" spans="1:2" x14ac:dyDescent="0.25">
      <c r="A219" s="2">
        <v>41244</v>
      </c>
      <c r="B219" s="1">
        <v>50230376</v>
      </c>
    </row>
    <row r="220" spans="1:2" x14ac:dyDescent="0.25">
      <c r="A220" s="2">
        <v>41275</v>
      </c>
      <c r="B220" s="1">
        <v>53646541.800000004</v>
      </c>
    </row>
    <row r="221" spans="1:2" x14ac:dyDescent="0.25">
      <c r="A221" s="2">
        <v>41306</v>
      </c>
      <c r="B221" s="1">
        <v>48458245.859999999</v>
      </c>
    </row>
    <row r="222" spans="1:2" x14ac:dyDescent="0.25">
      <c r="A222" s="2">
        <v>41334</v>
      </c>
      <c r="B222" s="1">
        <v>49394261.539999992</v>
      </c>
    </row>
    <row r="223" spans="1:2" x14ac:dyDescent="0.25">
      <c r="A223" s="2">
        <v>41365</v>
      </c>
      <c r="B223" s="1">
        <v>53452115.719999999</v>
      </c>
    </row>
    <row r="224" spans="1:2" x14ac:dyDescent="0.25">
      <c r="A224" s="2">
        <v>41395</v>
      </c>
      <c r="B224" s="1">
        <v>56227240.739999995</v>
      </c>
    </row>
    <row r="225" spans="1:2" x14ac:dyDescent="0.25">
      <c r="A225" s="2">
        <v>41426</v>
      </c>
      <c r="B225" s="1">
        <v>51588986.359999999</v>
      </c>
    </row>
    <row r="226" spans="1:2" x14ac:dyDescent="0.25">
      <c r="A226" s="2">
        <v>41456</v>
      </c>
      <c r="B226" s="1">
        <v>58277134.579999998</v>
      </c>
    </row>
    <row r="227" spans="1:2" x14ac:dyDescent="0.25">
      <c r="A227" s="2">
        <v>41487</v>
      </c>
      <c r="B227" s="1">
        <v>57702967.940000005</v>
      </c>
    </row>
    <row r="228" spans="1:2" x14ac:dyDescent="0.25">
      <c r="A228" s="2">
        <v>41518</v>
      </c>
      <c r="B228" s="1">
        <v>55524511.799999997</v>
      </c>
    </row>
    <row r="229" spans="1:2" x14ac:dyDescent="0.25">
      <c r="A229" s="2">
        <v>41548</v>
      </c>
      <c r="B229" s="1">
        <v>60064075.299999997</v>
      </c>
    </row>
    <row r="230" spans="1:2" x14ac:dyDescent="0.25">
      <c r="A230" s="2">
        <v>41579</v>
      </c>
      <c r="B230" s="1">
        <v>55590887.5</v>
      </c>
    </row>
    <row r="231" spans="1:2" x14ac:dyDescent="0.25">
      <c r="A231" s="2">
        <v>41609</v>
      </c>
      <c r="B231" s="1">
        <v>53509140.600000001</v>
      </c>
    </row>
    <row r="232" spans="1:2" x14ac:dyDescent="0.25">
      <c r="A232" s="2">
        <v>41640</v>
      </c>
      <c r="B232" s="1">
        <v>57563589.399999999</v>
      </c>
    </row>
    <row r="233" spans="1:2" x14ac:dyDescent="0.25">
      <c r="A233" s="2">
        <v>41671</v>
      </c>
      <c r="B233" s="1">
        <v>50225848.131034493</v>
      </c>
    </row>
    <row r="234" spans="1:2" x14ac:dyDescent="0.25">
      <c r="A234" s="2">
        <v>41699</v>
      </c>
      <c r="B234" s="1">
        <v>56005396</v>
      </c>
    </row>
    <row r="235" spans="1:2" x14ac:dyDescent="0.25">
      <c r="A235" s="2">
        <v>41730</v>
      </c>
      <c r="B235" s="1">
        <v>55756367.539999999</v>
      </c>
    </row>
    <row r="236" spans="1:2" x14ac:dyDescent="0.25">
      <c r="A236" s="2">
        <v>41760</v>
      </c>
      <c r="B236" s="1">
        <v>58387712.416551717</v>
      </c>
    </row>
    <row r="237" spans="1:2" x14ac:dyDescent="0.25">
      <c r="A237" s="2">
        <v>41791</v>
      </c>
      <c r="B237" s="1">
        <v>55834895.931034476</v>
      </c>
    </row>
    <row r="238" spans="1:2" x14ac:dyDescent="0.25">
      <c r="A238" s="2">
        <v>41821</v>
      </c>
      <c r="B238" s="1">
        <v>61405879.600000009</v>
      </c>
    </row>
    <row r="239" spans="1:2" x14ac:dyDescent="0.25">
      <c r="A239" s="2">
        <v>41852</v>
      </c>
      <c r="B239" s="1">
        <v>58578538.965517238</v>
      </c>
    </row>
    <row r="240" spans="1:2" x14ac:dyDescent="0.25">
      <c r="A240" s="2">
        <v>41883</v>
      </c>
      <c r="B240" s="1">
        <v>63730282.859605916</v>
      </c>
    </row>
    <row r="241" spans="1:2" x14ac:dyDescent="0.25">
      <c r="A241" s="2">
        <v>41913</v>
      </c>
      <c r="B241" s="1">
        <v>64994876.06000001</v>
      </c>
    </row>
    <row r="242" spans="1:2" x14ac:dyDescent="0.25">
      <c r="A242" s="2">
        <v>41944</v>
      </c>
      <c r="B242" s="1">
        <v>58782223.017368555</v>
      </c>
    </row>
    <row r="243" spans="1:2" x14ac:dyDescent="0.25">
      <c r="A243" s="2">
        <v>41974</v>
      </c>
      <c r="B243" s="1">
        <v>59259597</v>
      </c>
    </row>
    <row r="244" spans="1:2" x14ac:dyDescent="0.25">
      <c r="A244" s="2">
        <v>42005</v>
      </c>
      <c r="B244" s="1">
        <v>61379299</v>
      </c>
    </row>
    <row r="245" spans="1:2" x14ac:dyDescent="0.25">
      <c r="A245" s="2">
        <v>42036</v>
      </c>
      <c r="B245" s="1">
        <v>56369504</v>
      </c>
    </row>
    <row r="246" spans="1:2" x14ac:dyDescent="0.25">
      <c r="A246" s="2">
        <v>42064</v>
      </c>
      <c r="B246" s="1">
        <v>62954881.080000006</v>
      </c>
    </row>
    <row r="247" spans="1:2" x14ac:dyDescent="0.25">
      <c r="A247" s="2">
        <v>42095</v>
      </c>
      <c r="B247" s="1">
        <v>60751608</v>
      </c>
    </row>
    <row r="248" spans="1:2" x14ac:dyDescent="0.25">
      <c r="A248" s="2">
        <v>42125</v>
      </c>
      <c r="B248" s="1">
        <v>56447289.004761904</v>
      </c>
    </row>
    <row r="249" spans="1:2" x14ac:dyDescent="0.25">
      <c r="A249" s="2">
        <v>42156</v>
      </c>
      <c r="B249" s="1">
        <v>58518994.640190482</v>
      </c>
    </row>
    <row r="250" spans="1:2" x14ac:dyDescent="0.25">
      <c r="A250" s="2">
        <v>42186</v>
      </c>
      <c r="B250" s="1">
        <v>61628688</v>
      </c>
    </row>
    <row r="251" spans="1:2" x14ac:dyDescent="0.25">
      <c r="A251" s="2">
        <v>42217</v>
      </c>
      <c r="B251" s="1">
        <v>60566946</v>
      </c>
    </row>
    <row r="252" spans="1:2" x14ac:dyDescent="0.25">
      <c r="A252" s="2">
        <v>42248</v>
      </c>
      <c r="B252" s="1">
        <v>61440037.642857112</v>
      </c>
    </row>
    <row r="253" spans="1:2" x14ac:dyDescent="0.25">
      <c r="A253" s="2">
        <v>42278</v>
      </c>
      <c r="B253" s="1">
        <v>65523118.980000004</v>
      </c>
    </row>
    <row r="254" spans="1:2" x14ac:dyDescent="0.25">
      <c r="A254" s="2">
        <v>42309</v>
      </c>
      <c r="B254" s="1">
        <v>63858658.220000006</v>
      </c>
    </row>
    <row r="255" spans="1:2" x14ac:dyDescent="0.25">
      <c r="A255" s="2">
        <v>42339</v>
      </c>
      <c r="B255" s="1">
        <v>63163250</v>
      </c>
    </row>
    <row r="256" spans="1:2" x14ac:dyDescent="0.25">
      <c r="A256" s="2">
        <v>42370</v>
      </c>
      <c r="B256" s="1">
        <v>60315052</v>
      </c>
    </row>
    <row r="257" spans="1:2" x14ac:dyDescent="0.25">
      <c r="A257" s="2">
        <v>42401</v>
      </c>
      <c r="B257" s="1">
        <v>59436426</v>
      </c>
    </row>
    <row r="258" spans="1:2" x14ac:dyDescent="0.25">
      <c r="A258" s="2">
        <v>42430</v>
      </c>
      <c r="B258" s="1">
        <v>63355356</v>
      </c>
    </row>
    <row r="259" spans="1:2" x14ac:dyDescent="0.25">
      <c r="A259" s="2">
        <v>42461</v>
      </c>
      <c r="B259" s="1">
        <v>59880272</v>
      </c>
    </row>
    <row r="260" spans="1:2" x14ac:dyDescent="0.25">
      <c r="A260" s="2">
        <v>42491</v>
      </c>
      <c r="B260" s="1">
        <v>62434164</v>
      </c>
    </row>
    <row r="261" spans="1:2" x14ac:dyDescent="0.25">
      <c r="A261" s="2">
        <v>42522</v>
      </c>
      <c r="B261" s="1">
        <v>60430981</v>
      </c>
    </row>
    <row r="262" spans="1:2" x14ac:dyDescent="0.25">
      <c r="A262" s="2">
        <v>42552</v>
      </c>
      <c r="B262" s="1">
        <v>60201072</v>
      </c>
    </row>
    <row r="263" spans="1:2" x14ac:dyDescent="0.25">
      <c r="A263" s="2">
        <v>42583</v>
      </c>
      <c r="B263" s="1">
        <v>67099840</v>
      </c>
    </row>
    <row r="264" spans="1:2" x14ac:dyDescent="0.25">
      <c r="A264" s="2">
        <v>42614</v>
      </c>
      <c r="B264" s="1">
        <v>66427475</v>
      </c>
    </row>
    <row r="265" spans="1:2" x14ac:dyDescent="0.25">
      <c r="A265" s="2">
        <v>42644</v>
      </c>
      <c r="B265" s="1">
        <v>66131522.700000003</v>
      </c>
    </row>
    <row r="266" spans="1:2" x14ac:dyDescent="0.25">
      <c r="A266" s="2">
        <v>42675</v>
      </c>
      <c r="B266" s="1">
        <v>67019259</v>
      </c>
    </row>
    <row r="267" spans="1:2" x14ac:dyDescent="0.25">
      <c r="A267" s="2">
        <v>42705</v>
      </c>
      <c r="B267" s="1">
        <v>63924140</v>
      </c>
    </row>
    <row r="268" spans="1:2" x14ac:dyDescent="0.25">
      <c r="A268" s="2">
        <v>42736</v>
      </c>
      <c r="B268" s="1">
        <v>64602065</v>
      </c>
    </row>
    <row r="269" spans="1:2" x14ac:dyDescent="0.25">
      <c r="A269" s="2">
        <v>42767</v>
      </c>
      <c r="B269" s="1">
        <v>57949218</v>
      </c>
    </row>
    <row r="270" spans="1:2" x14ac:dyDescent="0.25">
      <c r="A270" s="2">
        <v>42795</v>
      </c>
      <c r="B270" s="1">
        <v>62763049</v>
      </c>
    </row>
    <row r="271" spans="1:2" x14ac:dyDescent="0.25">
      <c r="A271" s="2">
        <v>42826</v>
      </c>
      <c r="B271" s="1">
        <v>59529411</v>
      </c>
    </row>
    <row r="272" spans="1:2" x14ac:dyDescent="0.25">
      <c r="A272" s="2">
        <v>42856</v>
      </c>
      <c r="B272" s="1">
        <v>64032640</v>
      </c>
    </row>
    <row r="273" spans="1:4" x14ac:dyDescent="0.25">
      <c r="A273" s="2">
        <v>42887</v>
      </c>
      <c r="B273" s="1">
        <v>64309809</v>
      </c>
    </row>
    <row r="274" spans="1:4" x14ac:dyDescent="0.25">
      <c r="A274" s="2">
        <v>42917</v>
      </c>
      <c r="B274" s="1">
        <v>62857572</v>
      </c>
    </row>
    <row r="275" spans="1:4" x14ac:dyDescent="0.25">
      <c r="A275" s="2">
        <v>42948</v>
      </c>
      <c r="B275" s="1">
        <v>69764645</v>
      </c>
    </row>
    <row r="276" spans="1:4" x14ac:dyDescent="0.25">
      <c r="A276" s="2">
        <v>42979</v>
      </c>
      <c r="B276" s="1">
        <v>64728174</v>
      </c>
    </row>
    <row r="277" spans="1:4" x14ac:dyDescent="0.25">
      <c r="A277" s="2">
        <v>43009</v>
      </c>
      <c r="B277" s="1">
        <v>70500956</v>
      </c>
    </row>
    <row r="278" spans="1:4" x14ac:dyDescent="0.25">
      <c r="A278" s="2">
        <v>43040</v>
      </c>
      <c r="B278" s="1">
        <v>66182632</v>
      </c>
    </row>
    <row r="279" spans="1:4" x14ac:dyDescent="0.25">
      <c r="A279" s="2">
        <v>43070</v>
      </c>
      <c r="B279" s="1">
        <v>60222164</v>
      </c>
    </row>
    <row r="280" spans="1:4" x14ac:dyDescent="0.25">
      <c r="A280" s="2">
        <v>43101</v>
      </c>
      <c r="B280" s="1">
        <v>65257767</v>
      </c>
      <c r="C280" s="186"/>
      <c r="D280" s="187"/>
    </row>
    <row r="281" spans="1:4" x14ac:dyDescent="0.25">
      <c r="A281" s="2">
        <v>43132</v>
      </c>
      <c r="B281" s="1">
        <v>60397470</v>
      </c>
      <c r="C281" s="186"/>
      <c r="D281" s="187"/>
    </row>
    <row r="282" spans="1:4" x14ac:dyDescent="0.25">
      <c r="A282" s="2">
        <v>43160</v>
      </c>
      <c r="B282" s="1">
        <v>68793201</v>
      </c>
      <c r="C282" s="186"/>
      <c r="D282" s="187"/>
    </row>
    <row r="283" spans="1:4" x14ac:dyDescent="0.25">
      <c r="A283" s="2">
        <v>43191</v>
      </c>
      <c r="B283" s="1">
        <v>67277106</v>
      </c>
      <c r="C283" s="186"/>
      <c r="D283" s="187"/>
    </row>
    <row r="284" spans="1:4" x14ac:dyDescent="0.25">
      <c r="A284" s="2">
        <v>43221</v>
      </c>
      <c r="B284" s="1">
        <v>71280757</v>
      </c>
      <c r="C284" s="186"/>
      <c r="D284" s="187"/>
    </row>
    <row r="285" spans="1:4" x14ac:dyDescent="0.25">
      <c r="A285" s="2">
        <v>43252</v>
      </c>
      <c r="B285" s="1">
        <v>66249960</v>
      </c>
    </row>
    <row r="286" spans="1:4" x14ac:dyDescent="0.25">
      <c r="A286" s="2">
        <v>43282</v>
      </c>
      <c r="B286" s="1">
        <v>69505356</v>
      </c>
    </row>
  </sheetData>
  <phoneticPr fontId="0" type="noConversion"/>
  <pageMargins left="0.75" right="0.75" top="1" bottom="1" header="0" footer="0"/>
  <pageSetup orientation="portrait" horizont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85"/>
  <sheetViews>
    <sheetView topLeftCell="A272" workbookViewId="0">
      <selection activeCell="B286" sqref="B286"/>
    </sheetView>
  </sheetViews>
  <sheetFormatPr baseColWidth="10" defaultRowHeight="13.2" x14ac:dyDescent="0.25"/>
  <cols>
    <col min="2" max="2" width="11.44140625" style="1" customWidth="1"/>
    <col min="3" max="3" width="11.44140625" customWidth="1"/>
  </cols>
  <sheetData>
    <row r="1" spans="1:2" x14ac:dyDescent="0.25">
      <c r="A1" t="s">
        <v>25</v>
      </c>
    </row>
    <row r="3" spans="1:2" x14ac:dyDescent="0.25">
      <c r="A3" s="2">
        <v>34700</v>
      </c>
      <c r="B3" s="1">
        <v>1745741</v>
      </c>
    </row>
    <row r="4" spans="1:2" x14ac:dyDescent="0.25">
      <c r="A4" s="2">
        <v>34731</v>
      </c>
      <c r="B4" s="1">
        <v>1735348</v>
      </c>
    </row>
    <row r="5" spans="1:2" x14ac:dyDescent="0.25">
      <c r="A5" s="2">
        <v>34759</v>
      </c>
      <c r="B5" s="1">
        <v>1520076</v>
      </c>
    </row>
    <row r="6" spans="1:2" x14ac:dyDescent="0.25">
      <c r="A6" s="2">
        <v>34790</v>
      </c>
      <c r="B6" s="1">
        <v>1617961</v>
      </c>
    </row>
    <row r="7" spans="1:2" x14ac:dyDescent="0.25">
      <c r="A7" s="2">
        <v>34820</v>
      </c>
      <c r="B7" s="1">
        <v>1505775</v>
      </c>
    </row>
    <row r="8" spans="1:2" x14ac:dyDescent="0.25">
      <c r="A8" s="2">
        <v>34851</v>
      </c>
      <c r="B8" s="1">
        <v>1349963</v>
      </c>
    </row>
    <row r="9" spans="1:2" x14ac:dyDescent="0.25">
      <c r="A9" s="2">
        <v>34881</v>
      </c>
      <c r="B9" s="1">
        <v>1597618</v>
      </c>
    </row>
    <row r="10" spans="1:2" x14ac:dyDescent="0.25">
      <c r="A10" s="2">
        <v>34912</v>
      </c>
      <c r="B10" s="1">
        <v>1757964</v>
      </c>
    </row>
    <row r="11" spans="1:2" x14ac:dyDescent="0.25">
      <c r="A11" s="2">
        <v>34943</v>
      </c>
      <c r="B11" s="1">
        <v>1492368</v>
      </c>
    </row>
    <row r="12" spans="1:2" x14ac:dyDescent="0.25">
      <c r="A12" s="2">
        <v>34973</v>
      </c>
      <c r="B12" s="1">
        <v>1530805</v>
      </c>
    </row>
    <row r="13" spans="1:2" x14ac:dyDescent="0.25">
      <c r="A13" s="2">
        <v>35004</v>
      </c>
      <c r="B13" s="1">
        <v>1618232</v>
      </c>
    </row>
    <row r="14" spans="1:2" x14ac:dyDescent="0.25">
      <c r="A14" s="2">
        <v>35034</v>
      </c>
      <c r="B14" s="1">
        <v>1397902</v>
      </c>
    </row>
    <row r="15" spans="1:2" x14ac:dyDescent="0.25">
      <c r="A15" s="2">
        <v>35065</v>
      </c>
      <c r="B15" s="1">
        <v>1571270</v>
      </c>
    </row>
    <row r="16" spans="1:2" x14ac:dyDescent="0.25">
      <c r="A16" s="2">
        <v>35096</v>
      </c>
      <c r="B16" s="1">
        <v>1649472</v>
      </c>
    </row>
    <row r="17" spans="1:2" x14ac:dyDescent="0.25">
      <c r="A17" s="2">
        <v>35125</v>
      </c>
      <c r="B17" s="1">
        <v>1895677</v>
      </c>
    </row>
    <row r="18" spans="1:2" x14ac:dyDescent="0.25">
      <c r="A18" s="2">
        <v>35156</v>
      </c>
      <c r="B18" s="1">
        <v>1561830</v>
      </c>
    </row>
    <row r="19" spans="1:2" x14ac:dyDescent="0.25">
      <c r="A19" s="2">
        <v>35186</v>
      </c>
      <c r="B19" s="1">
        <v>1673925</v>
      </c>
    </row>
    <row r="20" spans="1:2" x14ac:dyDescent="0.25">
      <c r="A20" s="2">
        <v>35217</v>
      </c>
      <c r="B20" s="1">
        <v>1418728</v>
      </c>
    </row>
    <row r="21" spans="1:2" x14ac:dyDescent="0.25">
      <c r="A21" s="2">
        <v>35247</v>
      </c>
      <c r="B21" s="1">
        <v>1551111</v>
      </c>
    </row>
    <row r="22" spans="1:2" x14ac:dyDescent="0.25">
      <c r="A22" s="2">
        <v>35278</v>
      </c>
      <c r="B22" s="1">
        <v>1522105</v>
      </c>
    </row>
    <row r="23" spans="1:2" x14ac:dyDescent="0.25">
      <c r="A23" s="2">
        <v>35309</v>
      </c>
      <c r="B23" s="1">
        <v>1652962</v>
      </c>
    </row>
    <row r="24" spans="1:2" x14ac:dyDescent="0.25">
      <c r="A24" s="2">
        <v>35339</v>
      </c>
      <c r="B24" s="1">
        <v>1747431</v>
      </c>
    </row>
    <row r="25" spans="1:2" x14ac:dyDescent="0.25">
      <c r="A25" s="2">
        <v>35370</v>
      </c>
      <c r="B25" s="1">
        <v>1820570</v>
      </c>
    </row>
    <row r="26" spans="1:2" x14ac:dyDescent="0.25">
      <c r="A26" s="2">
        <v>35400</v>
      </c>
      <c r="B26" s="1">
        <v>1910666</v>
      </c>
    </row>
    <row r="27" spans="1:2" x14ac:dyDescent="0.25">
      <c r="A27" s="2">
        <v>35431</v>
      </c>
      <c r="B27" s="1">
        <v>1805462</v>
      </c>
    </row>
    <row r="28" spans="1:2" x14ac:dyDescent="0.25">
      <c r="A28" s="2">
        <v>35462</v>
      </c>
      <c r="B28" s="1">
        <v>1706999</v>
      </c>
    </row>
    <row r="29" spans="1:2" x14ac:dyDescent="0.25">
      <c r="A29" s="2">
        <v>35490</v>
      </c>
      <c r="B29" s="1">
        <v>1964843</v>
      </c>
    </row>
    <row r="30" spans="1:2" x14ac:dyDescent="0.25">
      <c r="A30" s="2">
        <v>35521</v>
      </c>
      <c r="B30" s="1">
        <v>1768912</v>
      </c>
    </row>
    <row r="31" spans="1:2" x14ac:dyDescent="0.25">
      <c r="A31" s="2">
        <v>35551</v>
      </c>
      <c r="B31" s="1">
        <v>1607866</v>
      </c>
    </row>
    <row r="32" spans="1:2" x14ac:dyDescent="0.25">
      <c r="A32" s="2">
        <v>35582</v>
      </c>
      <c r="B32" s="1">
        <v>2045214</v>
      </c>
    </row>
    <row r="33" spans="1:2" x14ac:dyDescent="0.25">
      <c r="A33" s="2">
        <v>35612</v>
      </c>
      <c r="B33" s="1">
        <v>1961928</v>
      </c>
    </row>
    <row r="34" spans="1:2" x14ac:dyDescent="0.25">
      <c r="A34" s="2">
        <v>35643</v>
      </c>
      <c r="B34" s="1">
        <v>1716914</v>
      </c>
    </row>
    <row r="35" spans="1:2" x14ac:dyDescent="0.25">
      <c r="A35" s="2">
        <v>35674</v>
      </c>
      <c r="B35" s="1">
        <v>1642999</v>
      </c>
    </row>
    <row r="36" spans="1:2" x14ac:dyDescent="0.25">
      <c r="A36" s="2">
        <v>35704</v>
      </c>
      <c r="B36" s="1">
        <v>1967777</v>
      </c>
    </row>
    <row r="37" spans="1:2" x14ac:dyDescent="0.25">
      <c r="A37" s="2">
        <v>35735</v>
      </c>
      <c r="B37" s="1">
        <v>1702270</v>
      </c>
    </row>
    <row r="38" spans="1:2" x14ac:dyDescent="0.25">
      <c r="A38" s="2">
        <v>35765</v>
      </c>
      <c r="B38" s="1">
        <v>1442846</v>
      </c>
    </row>
    <row r="39" spans="1:2" x14ac:dyDescent="0.25">
      <c r="A39" s="2">
        <v>35796</v>
      </c>
      <c r="B39" s="1">
        <v>1805462</v>
      </c>
    </row>
    <row r="40" spans="1:2" x14ac:dyDescent="0.25">
      <c r="A40" s="2">
        <v>35827</v>
      </c>
      <c r="B40" s="1">
        <v>1706999</v>
      </c>
    </row>
    <row r="41" spans="1:2" x14ac:dyDescent="0.25">
      <c r="A41" s="2">
        <v>35855</v>
      </c>
      <c r="B41" s="1">
        <v>1964843</v>
      </c>
    </row>
    <row r="42" spans="1:2" x14ac:dyDescent="0.25">
      <c r="A42" s="2">
        <v>35886</v>
      </c>
      <c r="B42" s="1">
        <v>1768912</v>
      </c>
    </row>
    <row r="43" spans="1:2" x14ac:dyDescent="0.25">
      <c r="A43" s="2">
        <v>35916</v>
      </c>
      <c r="B43" s="1">
        <v>1607866</v>
      </c>
    </row>
    <row r="44" spans="1:2" x14ac:dyDescent="0.25">
      <c r="A44" s="2">
        <v>35947</v>
      </c>
      <c r="B44" s="1">
        <v>2045214</v>
      </c>
    </row>
    <row r="45" spans="1:2" x14ac:dyDescent="0.25">
      <c r="A45" s="2">
        <v>35977</v>
      </c>
      <c r="B45" s="1">
        <v>1961928</v>
      </c>
    </row>
    <row r="46" spans="1:2" x14ac:dyDescent="0.25">
      <c r="A46" s="2">
        <v>36008</v>
      </c>
      <c r="B46" s="1">
        <v>1716914</v>
      </c>
    </row>
    <row r="47" spans="1:2" x14ac:dyDescent="0.25">
      <c r="A47" s="2">
        <v>36039</v>
      </c>
      <c r="B47" s="1">
        <v>1642999</v>
      </c>
    </row>
    <row r="48" spans="1:2" x14ac:dyDescent="0.25">
      <c r="A48" s="2">
        <v>36069</v>
      </c>
      <c r="B48" s="1">
        <v>1967777</v>
      </c>
    </row>
    <row r="49" spans="1:2" x14ac:dyDescent="0.25">
      <c r="A49" s="2">
        <v>36100</v>
      </c>
      <c r="B49" s="1">
        <v>1702270</v>
      </c>
    </row>
    <row r="50" spans="1:2" x14ac:dyDescent="0.25">
      <c r="A50" s="2">
        <v>36130</v>
      </c>
      <c r="B50" s="1">
        <v>1442846</v>
      </c>
    </row>
    <row r="51" spans="1:2" x14ac:dyDescent="0.25">
      <c r="A51" s="2">
        <v>36161</v>
      </c>
      <c r="B51" s="1">
        <v>1654143</v>
      </c>
    </row>
    <row r="52" spans="1:2" x14ac:dyDescent="0.25">
      <c r="A52" s="2">
        <v>36192</v>
      </c>
      <c r="B52" s="1">
        <v>1630698</v>
      </c>
    </row>
    <row r="53" spans="1:2" x14ac:dyDescent="0.25">
      <c r="A53" s="2">
        <v>36220</v>
      </c>
      <c r="B53" s="1">
        <v>1884713</v>
      </c>
    </row>
    <row r="54" spans="1:2" x14ac:dyDescent="0.25">
      <c r="A54" s="2">
        <v>36251</v>
      </c>
      <c r="B54" s="1">
        <v>1658595</v>
      </c>
    </row>
    <row r="55" spans="1:2" x14ac:dyDescent="0.25">
      <c r="A55" s="2">
        <v>36281</v>
      </c>
      <c r="B55" s="1">
        <v>1539440</v>
      </c>
    </row>
    <row r="56" spans="1:2" x14ac:dyDescent="0.25">
      <c r="A56" s="2">
        <v>36312</v>
      </c>
      <c r="B56" s="1">
        <v>1510249</v>
      </c>
    </row>
    <row r="57" spans="1:2" x14ac:dyDescent="0.25">
      <c r="A57" s="2">
        <v>36342</v>
      </c>
      <c r="B57" s="1">
        <v>1265927</v>
      </c>
    </row>
    <row r="58" spans="1:2" x14ac:dyDescent="0.25">
      <c r="A58" s="2">
        <v>36373</v>
      </c>
      <c r="B58" s="1">
        <v>1624806</v>
      </c>
    </row>
    <row r="59" spans="1:2" x14ac:dyDescent="0.25">
      <c r="A59" s="2">
        <v>36404</v>
      </c>
      <c r="B59" s="1">
        <v>1732338</v>
      </c>
    </row>
    <row r="60" spans="1:2" x14ac:dyDescent="0.25">
      <c r="A60" s="2">
        <v>36434</v>
      </c>
      <c r="B60" s="1">
        <v>1717498</v>
      </c>
    </row>
    <row r="61" spans="1:2" x14ac:dyDescent="0.25">
      <c r="A61" s="2">
        <v>36465</v>
      </c>
      <c r="B61" s="1">
        <v>1662471</v>
      </c>
    </row>
    <row r="62" spans="1:2" x14ac:dyDescent="0.25">
      <c r="A62" s="2">
        <v>36495</v>
      </c>
      <c r="B62" s="1">
        <v>1464407</v>
      </c>
    </row>
    <row r="63" spans="1:2" x14ac:dyDescent="0.25">
      <c r="A63" s="2">
        <v>36526</v>
      </c>
      <c r="B63" s="1">
        <v>2021981</v>
      </c>
    </row>
    <row r="64" spans="1:2" x14ac:dyDescent="0.25">
      <c r="A64" s="2">
        <v>36557</v>
      </c>
      <c r="B64" s="1">
        <v>1600360</v>
      </c>
    </row>
    <row r="65" spans="1:2" x14ac:dyDescent="0.25">
      <c r="A65" s="2">
        <v>36586</v>
      </c>
      <c r="B65" s="1">
        <v>1809360</v>
      </c>
    </row>
    <row r="66" spans="1:2" x14ac:dyDescent="0.25">
      <c r="A66" s="2">
        <v>36617</v>
      </c>
      <c r="B66" s="1">
        <v>1778996</v>
      </c>
    </row>
    <row r="67" spans="1:2" x14ac:dyDescent="0.25">
      <c r="A67" s="2">
        <v>36647</v>
      </c>
      <c r="B67" s="1">
        <v>2082363</v>
      </c>
    </row>
    <row r="68" spans="1:2" x14ac:dyDescent="0.25">
      <c r="A68" s="2">
        <v>36678</v>
      </c>
      <c r="B68" s="1">
        <v>2050904</v>
      </c>
    </row>
    <row r="69" spans="1:2" x14ac:dyDescent="0.25">
      <c r="A69" s="2">
        <v>36708</v>
      </c>
      <c r="B69" s="1">
        <v>1659555</v>
      </c>
    </row>
    <row r="70" spans="1:2" x14ac:dyDescent="0.25">
      <c r="A70" s="2">
        <v>36739</v>
      </c>
      <c r="B70" s="1">
        <v>1992224</v>
      </c>
    </row>
    <row r="71" spans="1:2" x14ac:dyDescent="0.25">
      <c r="A71" s="2">
        <v>36770</v>
      </c>
      <c r="B71" s="1">
        <v>1629226</v>
      </c>
    </row>
    <row r="72" spans="1:2" x14ac:dyDescent="0.25">
      <c r="A72" s="2">
        <v>36800</v>
      </c>
      <c r="B72" s="1">
        <v>1861998</v>
      </c>
    </row>
    <row r="73" spans="1:2" x14ac:dyDescent="0.25">
      <c r="A73" s="2">
        <v>36831</v>
      </c>
      <c r="B73" s="1">
        <v>2062171</v>
      </c>
    </row>
    <row r="74" spans="1:2" x14ac:dyDescent="0.25">
      <c r="A74" s="2">
        <v>36861</v>
      </c>
      <c r="B74" s="1">
        <v>2054740</v>
      </c>
    </row>
    <row r="75" spans="1:2" x14ac:dyDescent="0.25">
      <c r="A75" s="3">
        <v>36892</v>
      </c>
      <c r="B75" s="1">
        <v>2081755</v>
      </c>
    </row>
    <row r="76" spans="1:2" x14ac:dyDescent="0.25">
      <c r="A76" s="3">
        <v>36923</v>
      </c>
      <c r="B76" s="1">
        <v>1847198</v>
      </c>
    </row>
    <row r="77" spans="1:2" x14ac:dyDescent="0.25">
      <c r="A77" s="3">
        <v>36951</v>
      </c>
      <c r="B77" s="1">
        <v>2063696</v>
      </c>
    </row>
    <row r="78" spans="1:2" x14ac:dyDescent="0.25">
      <c r="A78" s="3">
        <v>36982</v>
      </c>
      <c r="B78" s="1">
        <v>1735236</v>
      </c>
    </row>
    <row r="79" spans="1:2" x14ac:dyDescent="0.25">
      <c r="A79" s="2">
        <v>37012</v>
      </c>
      <c r="B79" s="1">
        <v>1874224</v>
      </c>
    </row>
    <row r="80" spans="1:2" x14ac:dyDescent="0.25">
      <c r="A80" s="2">
        <v>37043</v>
      </c>
      <c r="B80" s="1">
        <v>1640312</v>
      </c>
    </row>
    <row r="81" spans="1:4" x14ac:dyDescent="0.25">
      <c r="A81" s="2">
        <v>37073</v>
      </c>
      <c r="B81" s="1">
        <v>1758250</v>
      </c>
    </row>
    <row r="82" spans="1:4" x14ac:dyDescent="0.25">
      <c r="A82" s="2">
        <v>37104</v>
      </c>
      <c r="B82" s="1">
        <v>1590016</v>
      </c>
    </row>
    <row r="83" spans="1:4" x14ac:dyDescent="0.25">
      <c r="A83" s="2">
        <v>37135</v>
      </c>
      <c r="B83" s="1">
        <v>1305773</v>
      </c>
    </row>
    <row r="84" spans="1:4" x14ac:dyDescent="0.25">
      <c r="A84" s="2">
        <v>37165</v>
      </c>
      <c r="B84" s="1">
        <v>1458530</v>
      </c>
    </row>
    <row r="85" spans="1:4" x14ac:dyDescent="0.25">
      <c r="A85" s="2">
        <v>37196</v>
      </c>
      <c r="B85" s="1">
        <v>1633425</v>
      </c>
    </row>
    <row r="86" spans="1:4" x14ac:dyDescent="0.25">
      <c r="A86" s="2">
        <v>37226</v>
      </c>
      <c r="B86" s="1">
        <v>1838436</v>
      </c>
    </row>
    <row r="87" spans="1:4" x14ac:dyDescent="0.25">
      <c r="A87" s="2">
        <v>37257</v>
      </c>
      <c r="B87" s="1">
        <v>2021500</v>
      </c>
      <c r="D87" s="1">
        <f>SUM(B87:B98)</f>
        <v>24074337</v>
      </c>
    </row>
    <row r="88" spans="1:4" x14ac:dyDescent="0.25">
      <c r="A88" s="2">
        <v>37288</v>
      </c>
      <c r="B88" s="1">
        <v>1749876</v>
      </c>
    </row>
    <row r="89" spans="1:4" x14ac:dyDescent="0.25">
      <c r="A89" s="2">
        <v>37316</v>
      </c>
      <c r="B89" s="1">
        <v>1827143</v>
      </c>
    </row>
    <row r="90" spans="1:4" x14ac:dyDescent="0.25">
      <c r="A90" s="2">
        <v>37347</v>
      </c>
      <c r="B90" s="1">
        <v>1925382</v>
      </c>
    </row>
    <row r="91" spans="1:4" x14ac:dyDescent="0.25">
      <c r="A91" s="2">
        <v>37377</v>
      </c>
      <c r="B91" s="1">
        <v>2177417</v>
      </c>
    </row>
    <row r="92" spans="1:4" x14ac:dyDescent="0.25">
      <c r="A92" s="2">
        <v>37408</v>
      </c>
      <c r="B92" s="1">
        <v>2154131</v>
      </c>
    </row>
    <row r="93" spans="1:4" x14ac:dyDescent="0.25">
      <c r="A93" s="2">
        <v>37438</v>
      </c>
      <c r="B93" s="1">
        <v>1973323</v>
      </c>
    </row>
    <row r="94" spans="1:4" x14ac:dyDescent="0.25">
      <c r="A94" s="2">
        <v>37469</v>
      </c>
      <c r="B94" s="1">
        <v>1824268</v>
      </c>
    </row>
    <row r="95" spans="1:4" x14ac:dyDescent="0.25">
      <c r="A95" s="2">
        <v>37500</v>
      </c>
      <c r="B95" s="1">
        <v>1887149</v>
      </c>
    </row>
    <row r="96" spans="1:4" x14ac:dyDescent="0.25">
      <c r="A96" s="2">
        <v>37530</v>
      </c>
      <c r="B96" s="1">
        <v>2370868</v>
      </c>
    </row>
    <row r="97" spans="1:4" x14ac:dyDescent="0.25">
      <c r="A97" s="2">
        <v>37561</v>
      </c>
      <c r="B97" s="1">
        <v>2107114</v>
      </c>
    </row>
    <row r="98" spans="1:4" x14ac:dyDescent="0.25">
      <c r="A98" s="2">
        <v>37591</v>
      </c>
      <c r="B98" s="1">
        <v>2056166</v>
      </c>
    </row>
    <row r="99" spans="1:4" x14ac:dyDescent="0.25">
      <c r="A99" s="2">
        <v>37622</v>
      </c>
      <c r="B99" s="1">
        <v>1977092</v>
      </c>
      <c r="D99" s="1">
        <f>SUM(B99:B110)</f>
        <v>23246751</v>
      </c>
    </row>
    <row r="100" spans="1:4" x14ac:dyDescent="0.25">
      <c r="A100" s="2">
        <v>37653</v>
      </c>
      <c r="B100" s="1">
        <v>2096088</v>
      </c>
    </row>
    <row r="101" spans="1:4" x14ac:dyDescent="0.25">
      <c r="A101" s="2">
        <v>37681</v>
      </c>
      <c r="B101" s="1">
        <v>2032344</v>
      </c>
    </row>
    <row r="102" spans="1:4" x14ac:dyDescent="0.25">
      <c r="A102" s="2">
        <v>37712</v>
      </c>
      <c r="B102" s="1">
        <v>1894729</v>
      </c>
    </row>
    <row r="103" spans="1:4" x14ac:dyDescent="0.25">
      <c r="A103" s="2">
        <v>37742</v>
      </c>
      <c r="B103" s="1">
        <v>1878104</v>
      </c>
    </row>
    <row r="104" spans="1:4" x14ac:dyDescent="0.25">
      <c r="A104" s="2">
        <v>37773</v>
      </c>
      <c r="B104" s="1">
        <v>1872281</v>
      </c>
    </row>
    <row r="105" spans="1:4" x14ac:dyDescent="0.25">
      <c r="A105" s="2">
        <v>37803</v>
      </c>
      <c r="B105" s="1">
        <v>1825546</v>
      </c>
    </row>
    <row r="106" spans="1:4" x14ac:dyDescent="0.25">
      <c r="A106" s="2">
        <v>37834</v>
      </c>
      <c r="B106" s="1">
        <v>1881979</v>
      </c>
    </row>
    <row r="107" spans="1:4" x14ac:dyDescent="0.25">
      <c r="A107" s="2">
        <v>37865</v>
      </c>
      <c r="B107" s="1">
        <v>1804435</v>
      </c>
    </row>
    <row r="108" spans="1:4" x14ac:dyDescent="0.25">
      <c r="A108" s="2">
        <v>37895</v>
      </c>
      <c r="B108" s="1">
        <v>1935035</v>
      </c>
    </row>
    <row r="109" spans="1:4" x14ac:dyDescent="0.25">
      <c r="A109" s="2">
        <v>37926</v>
      </c>
      <c r="B109" s="1">
        <v>1935031</v>
      </c>
    </row>
    <row r="110" spans="1:4" x14ac:dyDescent="0.25">
      <c r="A110" s="2">
        <v>37956</v>
      </c>
      <c r="B110" s="1">
        <v>2114087</v>
      </c>
    </row>
    <row r="111" spans="1:4" x14ac:dyDescent="0.25">
      <c r="A111" s="2">
        <v>37987</v>
      </c>
      <c r="B111" s="1">
        <v>1928335</v>
      </c>
    </row>
    <row r="112" spans="1:4" x14ac:dyDescent="0.25">
      <c r="A112" s="2">
        <v>38018</v>
      </c>
      <c r="B112" s="1">
        <v>1922272</v>
      </c>
    </row>
    <row r="113" spans="1:2" x14ac:dyDescent="0.25">
      <c r="A113" s="2">
        <v>38047</v>
      </c>
      <c r="B113" s="1">
        <v>1968525</v>
      </c>
    </row>
    <row r="114" spans="1:2" x14ac:dyDescent="0.25">
      <c r="A114" s="2">
        <v>38078</v>
      </c>
      <c r="B114" s="1">
        <v>1992746</v>
      </c>
    </row>
    <row r="115" spans="1:2" x14ac:dyDescent="0.25">
      <c r="A115" s="2">
        <v>38108</v>
      </c>
      <c r="B115" s="1">
        <v>2011476</v>
      </c>
    </row>
    <row r="116" spans="1:2" x14ac:dyDescent="0.25">
      <c r="A116" s="2">
        <v>38139</v>
      </c>
      <c r="B116" s="1">
        <v>1929289</v>
      </c>
    </row>
    <row r="117" spans="1:2" x14ac:dyDescent="0.25">
      <c r="A117" s="2">
        <v>38169</v>
      </c>
      <c r="B117" s="1">
        <v>2152834</v>
      </c>
    </row>
    <row r="118" spans="1:2" x14ac:dyDescent="0.25">
      <c r="A118" s="2">
        <v>38200</v>
      </c>
      <c r="B118" s="1">
        <v>2239845</v>
      </c>
    </row>
    <row r="119" spans="1:2" x14ac:dyDescent="0.25">
      <c r="A119" s="2">
        <v>38231</v>
      </c>
      <c r="B119" s="1">
        <v>2271063</v>
      </c>
    </row>
    <row r="120" spans="1:2" x14ac:dyDescent="0.25">
      <c r="A120" s="2">
        <v>38261</v>
      </c>
      <c r="B120" s="1">
        <v>2163184</v>
      </c>
    </row>
    <row r="121" spans="1:2" x14ac:dyDescent="0.25">
      <c r="A121" s="2">
        <v>38292</v>
      </c>
      <c r="B121" s="1">
        <v>2249206</v>
      </c>
    </row>
    <row r="122" spans="1:2" x14ac:dyDescent="0.25">
      <c r="A122" s="2">
        <v>38322</v>
      </c>
      <c r="B122" s="1">
        <v>2369812</v>
      </c>
    </row>
    <row r="123" spans="1:2" x14ac:dyDescent="0.25">
      <c r="A123" s="2">
        <v>38353</v>
      </c>
      <c r="B123" s="1">
        <v>2445542</v>
      </c>
    </row>
    <row r="124" spans="1:2" x14ac:dyDescent="0.25">
      <c r="A124" s="2">
        <v>38384</v>
      </c>
      <c r="B124" s="1">
        <v>2412500</v>
      </c>
    </row>
    <row r="125" spans="1:2" x14ac:dyDescent="0.25">
      <c r="A125" s="2">
        <v>38412</v>
      </c>
      <c r="B125" s="8">
        <v>2665040</v>
      </c>
    </row>
    <row r="126" spans="1:2" x14ac:dyDescent="0.25">
      <c r="A126" s="2">
        <v>38443</v>
      </c>
      <c r="B126" s="8">
        <v>2358063</v>
      </c>
    </row>
    <row r="127" spans="1:2" x14ac:dyDescent="0.25">
      <c r="A127" s="2">
        <v>38473</v>
      </c>
      <c r="B127" s="8">
        <v>2549571</v>
      </c>
    </row>
    <row r="128" spans="1:2" x14ac:dyDescent="0.25">
      <c r="A128" s="2">
        <v>38504</v>
      </c>
      <c r="B128" s="8">
        <v>2531359</v>
      </c>
    </row>
    <row r="129" spans="1:2" x14ac:dyDescent="0.25">
      <c r="A129" s="2">
        <v>38534</v>
      </c>
      <c r="B129" s="1">
        <v>2129548</v>
      </c>
    </row>
    <row r="130" spans="1:2" x14ac:dyDescent="0.25">
      <c r="A130" s="2">
        <v>38565</v>
      </c>
      <c r="B130" s="1">
        <v>2621080</v>
      </c>
    </row>
    <row r="131" spans="1:2" x14ac:dyDescent="0.25">
      <c r="A131" s="2">
        <v>38596</v>
      </c>
      <c r="B131" s="1">
        <v>2731081</v>
      </c>
    </row>
    <row r="132" spans="1:2" x14ac:dyDescent="0.25">
      <c r="A132" s="2">
        <v>38626</v>
      </c>
      <c r="B132" s="1">
        <v>2321495</v>
      </c>
    </row>
    <row r="133" spans="1:2" x14ac:dyDescent="0.25">
      <c r="A133" s="2">
        <v>38657</v>
      </c>
      <c r="B133" s="1">
        <v>2108797</v>
      </c>
    </row>
    <row r="134" spans="1:2" x14ac:dyDescent="0.25">
      <c r="A134" s="2">
        <v>38687</v>
      </c>
      <c r="B134" s="1">
        <v>2120896</v>
      </c>
    </row>
    <row r="135" spans="1:2" x14ac:dyDescent="0.25">
      <c r="A135" s="2">
        <v>38718</v>
      </c>
      <c r="B135" s="1">
        <f>POLLITA!H7</f>
        <v>2433592</v>
      </c>
    </row>
    <row r="136" spans="1:2" x14ac:dyDescent="0.25">
      <c r="A136" s="2">
        <v>38749</v>
      </c>
      <c r="B136" s="1">
        <v>1908731</v>
      </c>
    </row>
    <row r="137" spans="1:2" x14ac:dyDescent="0.25">
      <c r="A137" s="2">
        <v>38777</v>
      </c>
      <c r="B137" s="1">
        <v>1894240</v>
      </c>
    </row>
    <row r="138" spans="1:2" x14ac:dyDescent="0.25">
      <c r="A138" s="2">
        <v>38808</v>
      </c>
      <c r="B138" s="1">
        <v>1744874</v>
      </c>
    </row>
    <row r="139" spans="1:2" x14ac:dyDescent="0.25">
      <c r="A139" s="2">
        <v>38838</v>
      </c>
      <c r="B139" s="1">
        <v>2288049</v>
      </c>
    </row>
    <row r="140" spans="1:2" x14ac:dyDescent="0.25">
      <c r="A140" s="2">
        <v>38869</v>
      </c>
      <c r="B140" s="1">
        <v>2305102</v>
      </c>
    </row>
    <row r="141" spans="1:2" x14ac:dyDescent="0.25">
      <c r="A141" s="2">
        <v>38899</v>
      </c>
      <c r="B141" s="1">
        <v>2050783</v>
      </c>
    </row>
    <row r="142" spans="1:2" x14ac:dyDescent="0.25">
      <c r="A142" s="2">
        <v>38930</v>
      </c>
      <c r="B142" s="1">
        <v>2106971</v>
      </c>
    </row>
    <row r="143" spans="1:2" x14ac:dyDescent="0.25">
      <c r="A143" s="2">
        <v>38961</v>
      </c>
      <c r="B143" s="1">
        <v>2247249</v>
      </c>
    </row>
    <row r="144" spans="1:2" x14ac:dyDescent="0.25">
      <c r="A144" s="2">
        <v>38991</v>
      </c>
      <c r="B144" s="1">
        <v>2506646</v>
      </c>
    </row>
    <row r="145" spans="1:2" x14ac:dyDescent="0.25">
      <c r="A145" s="2">
        <v>39022</v>
      </c>
      <c r="B145" s="1">
        <v>2680100</v>
      </c>
    </row>
    <row r="146" spans="1:2" x14ac:dyDescent="0.25">
      <c r="A146" s="2">
        <v>39052</v>
      </c>
      <c r="B146" s="1">
        <v>2340427</v>
      </c>
    </row>
    <row r="147" spans="1:2" x14ac:dyDescent="0.25">
      <c r="A147" s="2">
        <v>39083</v>
      </c>
      <c r="B147" s="22">
        <v>2378370</v>
      </c>
    </row>
    <row r="148" spans="1:2" x14ac:dyDescent="0.25">
      <c r="A148" s="2">
        <v>39114</v>
      </c>
      <c r="B148" s="22">
        <v>2270334</v>
      </c>
    </row>
    <row r="149" spans="1:2" x14ac:dyDescent="0.25">
      <c r="A149" s="2">
        <v>39142</v>
      </c>
      <c r="B149" s="1">
        <v>2117412</v>
      </c>
    </row>
    <row r="150" spans="1:2" x14ac:dyDescent="0.25">
      <c r="A150" s="2">
        <v>39173</v>
      </c>
      <c r="B150" s="1">
        <v>2199643</v>
      </c>
    </row>
    <row r="151" spans="1:2" x14ac:dyDescent="0.25">
      <c r="A151" s="2">
        <v>39203</v>
      </c>
      <c r="B151" s="1">
        <v>2351817</v>
      </c>
    </row>
    <row r="152" spans="1:2" x14ac:dyDescent="0.25">
      <c r="A152" s="2">
        <v>39234</v>
      </c>
      <c r="B152" s="1">
        <v>2112732</v>
      </c>
    </row>
    <row r="153" spans="1:2" x14ac:dyDescent="0.25">
      <c r="A153" s="2">
        <v>39264</v>
      </c>
      <c r="B153" s="1">
        <v>2274597</v>
      </c>
    </row>
    <row r="154" spans="1:2" x14ac:dyDescent="0.25">
      <c r="A154" s="2">
        <v>39295</v>
      </c>
      <c r="B154" s="1">
        <v>2142782</v>
      </c>
    </row>
    <row r="155" spans="1:2" x14ac:dyDescent="0.25">
      <c r="A155" s="2">
        <v>39326</v>
      </c>
      <c r="B155" s="1">
        <v>2370339</v>
      </c>
    </row>
    <row r="156" spans="1:2" x14ac:dyDescent="0.25">
      <c r="A156" s="2">
        <v>39356</v>
      </c>
      <c r="B156" s="1">
        <v>2446817</v>
      </c>
    </row>
    <row r="157" spans="1:2" x14ac:dyDescent="0.25">
      <c r="A157" s="2">
        <v>39387</v>
      </c>
      <c r="B157" s="1">
        <v>2639894</v>
      </c>
    </row>
    <row r="158" spans="1:2" x14ac:dyDescent="0.25">
      <c r="A158" s="2">
        <v>39417</v>
      </c>
      <c r="B158" s="1">
        <v>2242527</v>
      </c>
    </row>
    <row r="159" spans="1:2" x14ac:dyDescent="0.25">
      <c r="A159" s="2">
        <v>39448</v>
      </c>
      <c r="B159" s="1">
        <v>2425201</v>
      </c>
    </row>
    <row r="160" spans="1:2" x14ac:dyDescent="0.25">
      <c r="A160" s="2">
        <v>39479</v>
      </c>
      <c r="B160" s="1">
        <v>2238466</v>
      </c>
    </row>
    <row r="161" spans="1:2" x14ac:dyDescent="0.25">
      <c r="A161" s="2">
        <v>39508</v>
      </c>
      <c r="B161" s="1">
        <v>2687304</v>
      </c>
    </row>
    <row r="162" spans="1:2" x14ac:dyDescent="0.25">
      <c r="A162" s="2">
        <v>39539</v>
      </c>
      <c r="B162" s="1">
        <v>2435020</v>
      </c>
    </row>
    <row r="163" spans="1:2" x14ac:dyDescent="0.25">
      <c r="A163" s="2">
        <v>39569</v>
      </c>
      <c r="B163" s="1">
        <v>2515167</v>
      </c>
    </row>
    <row r="164" spans="1:2" x14ac:dyDescent="0.25">
      <c r="A164" s="2">
        <v>39600</v>
      </c>
      <c r="B164" s="1">
        <v>2289272</v>
      </c>
    </row>
    <row r="165" spans="1:2" x14ac:dyDescent="0.25">
      <c r="A165" s="2">
        <v>39630</v>
      </c>
      <c r="B165" s="1">
        <v>2299562</v>
      </c>
    </row>
    <row r="166" spans="1:2" x14ac:dyDescent="0.25">
      <c r="A166" s="2">
        <v>39661</v>
      </c>
      <c r="B166" s="1">
        <v>2404709</v>
      </c>
    </row>
    <row r="167" spans="1:2" x14ac:dyDescent="0.25">
      <c r="A167" s="2">
        <v>39692</v>
      </c>
      <c r="B167" s="1">
        <v>2580888</v>
      </c>
    </row>
    <row r="168" spans="1:2" x14ac:dyDescent="0.25">
      <c r="A168" s="2">
        <v>39722</v>
      </c>
      <c r="B168" s="1">
        <v>2496533</v>
      </c>
    </row>
    <row r="169" spans="1:2" x14ac:dyDescent="0.25">
      <c r="A169" s="2">
        <v>39753</v>
      </c>
      <c r="B169" s="1">
        <v>2479631</v>
      </c>
    </row>
    <row r="170" spans="1:2" x14ac:dyDescent="0.25">
      <c r="A170" s="2">
        <v>39783</v>
      </c>
      <c r="B170" s="1">
        <v>2578640</v>
      </c>
    </row>
    <row r="171" spans="1:2" x14ac:dyDescent="0.25">
      <c r="A171" s="2">
        <v>39814</v>
      </c>
      <c r="B171" s="1">
        <v>2770924</v>
      </c>
    </row>
    <row r="172" spans="1:2" x14ac:dyDescent="0.25">
      <c r="A172" s="2">
        <v>39845</v>
      </c>
      <c r="B172" s="1">
        <v>2569789</v>
      </c>
    </row>
    <row r="173" spans="1:2" x14ac:dyDescent="0.25">
      <c r="A173" s="2">
        <v>39873</v>
      </c>
      <c r="B173" s="25">
        <v>2727652</v>
      </c>
    </row>
    <row r="174" spans="1:2" x14ac:dyDescent="0.25">
      <c r="A174" s="2">
        <v>39904</v>
      </c>
      <c r="B174" s="25">
        <v>2559061</v>
      </c>
    </row>
    <row r="175" spans="1:2" x14ac:dyDescent="0.25">
      <c r="A175" s="2">
        <v>39934</v>
      </c>
      <c r="B175" s="25">
        <v>2237433</v>
      </c>
    </row>
    <row r="176" spans="1:2" x14ac:dyDescent="0.25">
      <c r="A176" s="2">
        <v>39965</v>
      </c>
      <c r="B176" s="25">
        <v>2585389</v>
      </c>
    </row>
    <row r="177" spans="1:2" x14ac:dyDescent="0.25">
      <c r="A177" s="2">
        <v>39995</v>
      </c>
      <c r="B177" s="25">
        <v>2676484</v>
      </c>
    </row>
    <row r="178" spans="1:2" x14ac:dyDescent="0.25">
      <c r="A178" s="2">
        <v>40026</v>
      </c>
      <c r="B178" s="1">
        <v>2655188</v>
      </c>
    </row>
    <row r="179" spans="1:2" x14ac:dyDescent="0.25">
      <c r="A179" s="2">
        <v>40057</v>
      </c>
      <c r="B179" s="1">
        <v>2233579</v>
      </c>
    </row>
    <row r="180" spans="1:2" x14ac:dyDescent="0.25">
      <c r="A180" s="2">
        <v>40087</v>
      </c>
      <c r="B180" s="1">
        <v>2301045</v>
      </c>
    </row>
    <row r="181" spans="1:2" x14ac:dyDescent="0.25">
      <c r="A181" s="2">
        <v>40118</v>
      </c>
      <c r="B181" s="1">
        <v>2124077</v>
      </c>
    </row>
    <row r="182" spans="1:2" ht="13.8" thickBot="1" x14ac:dyDescent="0.3">
      <c r="A182" s="2">
        <v>40148</v>
      </c>
      <c r="B182" s="1">
        <v>2152768</v>
      </c>
    </row>
    <row r="183" spans="1:2" ht="13.8" thickBot="1" x14ac:dyDescent="0.3">
      <c r="A183" s="2">
        <v>40179</v>
      </c>
      <c r="B183" s="27">
        <v>2403673</v>
      </c>
    </row>
    <row r="184" spans="1:2" x14ac:dyDescent="0.25">
      <c r="A184" s="2">
        <v>40210</v>
      </c>
      <c r="B184" s="1">
        <v>2411503</v>
      </c>
    </row>
    <row r="185" spans="1:2" x14ac:dyDescent="0.25">
      <c r="A185" s="29">
        <v>40238</v>
      </c>
      <c r="B185" s="1">
        <v>2645450</v>
      </c>
    </row>
    <row r="186" spans="1:2" x14ac:dyDescent="0.25">
      <c r="A186" s="2">
        <v>40269</v>
      </c>
      <c r="B186" s="1">
        <v>2834830</v>
      </c>
    </row>
    <row r="187" spans="1:2" x14ac:dyDescent="0.25">
      <c r="A187" s="2">
        <v>40299</v>
      </c>
      <c r="B187" s="1">
        <v>2821218</v>
      </c>
    </row>
    <row r="188" spans="1:2" x14ac:dyDescent="0.25">
      <c r="A188" s="2">
        <v>40330</v>
      </c>
      <c r="B188" s="1">
        <v>2104664</v>
      </c>
    </row>
    <row r="189" spans="1:2" x14ac:dyDescent="0.25">
      <c r="A189" s="2">
        <v>40360</v>
      </c>
      <c r="B189" s="1">
        <v>2606041</v>
      </c>
    </row>
    <row r="190" spans="1:2" x14ac:dyDescent="0.25">
      <c r="A190" s="2">
        <v>40391</v>
      </c>
      <c r="B190" s="1">
        <v>2934411</v>
      </c>
    </row>
    <row r="191" spans="1:2" x14ac:dyDescent="0.25">
      <c r="A191" s="2">
        <v>40422</v>
      </c>
      <c r="B191" s="1">
        <v>2855798</v>
      </c>
    </row>
    <row r="192" spans="1:2" x14ac:dyDescent="0.25">
      <c r="A192" s="2">
        <v>40452</v>
      </c>
      <c r="B192" s="1">
        <v>2778137</v>
      </c>
    </row>
    <row r="193" spans="1:2" x14ac:dyDescent="0.25">
      <c r="A193" s="2">
        <v>40483</v>
      </c>
      <c r="B193" s="1">
        <v>2900234</v>
      </c>
    </row>
    <row r="194" spans="1:2" x14ac:dyDescent="0.25">
      <c r="A194" s="2">
        <v>40513</v>
      </c>
      <c r="B194" s="1">
        <v>2705367</v>
      </c>
    </row>
    <row r="195" spans="1:2" x14ac:dyDescent="0.25">
      <c r="A195" s="2">
        <v>40544</v>
      </c>
      <c r="B195" s="1">
        <v>2626946</v>
      </c>
    </row>
    <row r="196" spans="1:2" x14ac:dyDescent="0.25">
      <c r="A196" s="2">
        <v>40575</v>
      </c>
      <c r="B196" s="1">
        <v>2842396</v>
      </c>
    </row>
    <row r="197" spans="1:2" x14ac:dyDescent="0.25">
      <c r="A197" s="2">
        <v>40603</v>
      </c>
      <c r="B197" s="1">
        <v>2732942</v>
      </c>
    </row>
    <row r="198" spans="1:2" x14ac:dyDescent="0.25">
      <c r="A198" s="2">
        <v>40634</v>
      </c>
      <c r="B198" s="1">
        <v>2154088</v>
      </c>
    </row>
    <row r="199" spans="1:2" x14ac:dyDescent="0.25">
      <c r="A199" s="2">
        <v>40664</v>
      </c>
      <c r="B199" s="1">
        <v>2253686</v>
      </c>
    </row>
    <row r="200" spans="1:2" x14ac:dyDescent="0.25">
      <c r="A200" s="2">
        <v>40695</v>
      </c>
      <c r="B200" s="1">
        <v>2636227</v>
      </c>
    </row>
    <row r="201" spans="1:2" x14ac:dyDescent="0.25">
      <c r="A201" s="2">
        <v>40725</v>
      </c>
      <c r="B201" s="1">
        <v>2027521</v>
      </c>
    </row>
    <row r="202" spans="1:2" x14ac:dyDescent="0.25">
      <c r="A202" s="2">
        <v>40756</v>
      </c>
      <c r="B202" s="1">
        <v>2250256</v>
      </c>
    </row>
    <row r="203" spans="1:2" x14ac:dyDescent="0.25">
      <c r="A203" s="2">
        <v>40787</v>
      </c>
      <c r="B203" s="1">
        <v>2689489</v>
      </c>
    </row>
    <row r="204" spans="1:2" x14ac:dyDescent="0.25">
      <c r="A204" s="2">
        <v>40817</v>
      </c>
      <c r="B204" s="1">
        <v>2485051</v>
      </c>
    </row>
    <row r="205" spans="1:2" x14ac:dyDescent="0.25">
      <c r="A205" s="2">
        <v>40848</v>
      </c>
      <c r="B205" s="1">
        <v>2528963</v>
      </c>
    </row>
    <row r="206" spans="1:2" x14ac:dyDescent="0.25">
      <c r="A206" s="2">
        <v>40878</v>
      </c>
      <c r="B206" s="1">
        <v>2785719</v>
      </c>
    </row>
    <row r="207" spans="1:2" x14ac:dyDescent="0.25">
      <c r="A207" s="2">
        <v>40909</v>
      </c>
      <c r="B207" s="1">
        <v>2916535</v>
      </c>
    </row>
    <row r="208" spans="1:2" x14ac:dyDescent="0.25">
      <c r="A208" s="2">
        <v>40940</v>
      </c>
      <c r="B208" s="1">
        <v>2623963</v>
      </c>
    </row>
    <row r="209" spans="1:2" x14ac:dyDescent="0.25">
      <c r="A209" s="2">
        <v>40969</v>
      </c>
      <c r="B209" s="1">
        <v>2996833</v>
      </c>
    </row>
    <row r="210" spans="1:2" x14ac:dyDescent="0.25">
      <c r="A210" s="2">
        <v>41000</v>
      </c>
      <c r="B210" s="1">
        <v>2754024</v>
      </c>
    </row>
    <row r="211" spans="1:2" x14ac:dyDescent="0.25">
      <c r="A211" s="2">
        <v>41030</v>
      </c>
      <c r="B211" s="1">
        <v>2924276</v>
      </c>
    </row>
    <row r="212" spans="1:2" x14ac:dyDescent="0.25">
      <c r="A212" s="2">
        <v>41061</v>
      </c>
      <c r="B212" s="1">
        <v>2491273</v>
      </c>
    </row>
    <row r="213" spans="1:2" x14ac:dyDescent="0.25">
      <c r="A213" s="2">
        <v>41091</v>
      </c>
      <c r="B213" s="1">
        <v>2576433</v>
      </c>
    </row>
    <row r="214" spans="1:2" x14ac:dyDescent="0.25">
      <c r="A214" s="2">
        <v>41122</v>
      </c>
      <c r="B214" s="1">
        <v>2824079</v>
      </c>
    </row>
    <row r="215" spans="1:2" x14ac:dyDescent="0.25">
      <c r="A215" s="2">
        <v>41153</v>
      </c>
      <c r="B215" s="1">
        <v>2320746</v>
      </c>
    </row>
    <row r="216" spans="1:2" x14ac:dyDescent="0.25">
      <c r="A216" s="2">
        <v>41183</v>
      </c>
      <c r="B216" s="1">
        <v>2543085</v>
      </c>
    </row>
    <row r="217" spans="1:2" x14ac:dyDescent="0.25">
      <c r="A217" s="2">
        <v>41214</v>
      </c>
      <c r="B217" s="1">
        <v>2764081</v>
      </c>
    </row>
    <row r="218" spans="1:2" x14ac:dyDescent="0.25">
      <c r="A218" s="2">
        <v>41244</v>
      </c>
      <c r="B218" s="1">
        <v>2892856</v>
      </c>
    </row>
    <row r="219" spans="1:2" x14ac:dyDescent="0.25">
      <c r="A219" s="2">
        <v>41275</v>
      </c>
      <c r="B219" s="1">
        <v>2847549.9981024642</v>
      </c>
    </row>
    <row r="220" spans="1:2" x14ac:dyDescent="0.25">
      <c r="A220" s="2">
        <v>41306</v>
      </c>
      <c r="B220" s="1">
        <v>2860200</v>
      </c>
    </row>
    <row r="221" spans="1:2" x14ac:dyDescent="0.25">
      <c r="A221" s="2">
        <v>41334</v>
      </c>
      <c r="B221" s="1">
        <v>2791119</v>
      </c>
    </row>
    <row r="222" spans="1:2" x14ac:dyDescent="0.25">
      <c r="A222" s="2">
        <v>41365</v>
      </c>
      <c r="B222" s="1">
        <v>2717973.4084587814</v>
      </c>
    </row>
    <row r="223" spans="1:2" x14ac:dyDescent="0.25">
      <c r="A223" s="2">
        <v>41395</v>
      </c>
      <c r="B223" s="1">
        <v>3016270</v>
      </c>
    </row>
    <row r="224" spans="1:2" x14ac:dyDescent="0.25">
      <c r="A224" s="2">
        <v>41426</v>
      </c>
      <c r="B224" s="1">
        <v>2624831.1039426527</v>
      </c>
    </row>
    <row r="225" spans="1:2" x14ac:dyDescent="0.25">
      <c r="A225" s="2">
        <v>41456</v>
      </c>
      <c r="B225" s="1">
        <v>3231208</v>
      </c>
    </row>
    <row r="226" spans="1:2" x14ac:dyDescent="0.25">
      <c r="A226" s="2">
        <v>41487</v>
      </c>
      <c r="B226" s="1">
        <v>2830928.0071684578</v>
      </c>
    </row>
    <row r="227" spans="1:2" x14ac:dyDescent="0.25">
      <c r="A227" s="2">
        <v>41518</v>
      </c>
      <c r="B227" s="1">
        <v>2840339</v>
      </c>
    </row>
    <row r="228" spans="1:2" x14ac:dyDescent="0.25">
      <c r="A228" s="2">
        <v>41548</v>
      </c>
      <c r="B228" s="1">
        <v>2873134</v>
      </c>
    </row>
    <row r="229" spans="1:2" x14ac:dyDescent="0.25">
      <c r="A229" s="2">
        <v>41579</v>
      </c>
      <c r="B229" s="1">
        <v>2587177</v>
      </c>
    </row>
    <row r="230" spans="1:2" x14ac:dyDescent="0.25">
      <c r="A230" s="2">
        <v>41609</v>
      </c>
      <c r="B230" s="1">
        <v>2718563.14</v>
      </c>
    </row>
    <row r="231" spans="1:2" x14ac:dyDescent="0.25">
      <c r="A231" s="2">
        <v>41640</v>
      </c>
      <c r="B231" s="1">
        <v>2849367</v>
      </c>
    </row>
    <row r="232" spans="1:2" x14ac:dyDescent="0.25">
      <c r="A232" s="2">
        <v>41671</v>
      </c>
      <c r="B232" s="1">
        <v>2675985</v>
      </c>
    </row>
    <row r="233" spans="1:2" x14ac:dyDescent="0.25">
      <c r="A233" s="2">
        <v>41699</v>
      </c>
      <c r="B233" s="1">
        <v>3037867</v>
      </c>
    </row>
    <row r="234" spans="1:2" x14ac:dyDescent="0.25">
      <c r="A234" s="2">
        <v>41730</v>
      </c>
      <c r="B234" s="1">
        <v>2285279.4</v>
      </c>
    </row>
    <row r="235" spans="1:2" x14ac:dyDescent="0.25">
      <c r="A235" s="2">
        <v>41760</v>
      </c>
      <c r="B235" s="1">
        <v>2857758</v>
      </c>
    </row>
    <row r="236" spans="1:2" x14ac:dyDescent="0.25">
      <c r="A236" s="2">
        <v>41791</v>
      </c>
      <c r="B236" s="1">
        <v>2810269</v>
      </c>
    </row>
    <row r="237" spans="1:2" x14ac:dyDescent="0.25">
      <c r="A237" s="2">
        <v>41821</v>
      </c>
      <c r="B237" s="1">
        <v>2783948</v>
      </c>
    </row>
    <row r="238" spans="1:2" x14ac:dyDescent="0.25">
      <c r="A238" s="2">
        <v>41852</v>
      </c>
      <c r="B238" s="1">
        <v>3211549</v>
      </c>
    </row>
    <row r="239" spans="1:2" x14ac:dyDescent="0.25">
      <c r="A239" s="2">
        <v>41883</v>
      </c>
      <c r="B239" s="1">
        <v>3180213.9408602151</v>
      </c>
    </row>
    <row r="240" spans="1:2" x14ac:dyDescent="0.25">
      <c r="A240" s="2">
        <v>41913</v>
      </c>
      <c r="B240" s="1">
        <v>3056879.4</v>
      </c>
    </row>
    <row r="241" spans="1:2" x14ac:dyDescent="0.25">
      <c r="A241" s="2">
        <v>41944</v>
      </c>
      <c r="B241" s="1">
        <v>2949577</v>
      </c>
    </row>
    <row r="242" spans="1:2" x14ac:dyDescent="0.25">
      <c r="A242" s="2">
        <v>41974</v>
      </c>
      <c r="B242" s="1">
        <v>3089172</v>
      </c>
    </row>
    <row r="243" spans="1:2" x14ac:dyDescent="0.25">
      <c r="A243" s="2">
        <v>42005</v>
      </c>
      <c r="B243" s="1">
        <v>2916091.3</v>
      </c>
    </row>
    <row r="244" spans="1:2" x14ac:dyDescent="0.25">
      <c r="A244" s="2">
        <v>42036</v>
      </c>
      <c r="B244" s="1">
        <v>3125910</v>
      </c>
    </row>
    <row r="245" spans="1:2" x14ac:dyDescent="0.25">
      <c r="A245" s="2">
        <v>42064</v>
      </c>
      <c r="B245" s="1">
        <v>3397256</v>
      </c>
    </row>
    <row r="246" spans="1:2" x14ac:dyDescent="0.25">
      <c r="A246" s="2">
        <v>42095</v>
      </c>
      <c r="B246" s="1">
        <v>3530420.8</v>
      </c>
    </row>
    <row r="247" spans="1:2" x14ac:dyDescent="0.25">
      <c r="A247" s="2">
        <v>42125</v>
      </c>
      <c r="B247" s="1">
        <v>2787336.2401433727</v>
      </c>
    </row>
    <row r="248" spans="1:2" x14ac:dyDescent="0.25">
      <c r="A248" s="2">
        <v>42156</v>
      </c>
      <c r="B248" s="1">
        <v>3521943.5806451617</v>
      </c>
    </row>
    <row r="249" spans="1:2" x14ac:dyDescent="0.25">
      <c r="A249" s="2">
        <v>42186</v>
      </c>
      <c r="B249" s="1">
        <v>3348086</v>
      </c>
    </row>
    <row r="250" spans="1:2" x14ac:dyDescent="0.25">
      <c r="A250" s="2">
        <v>42217</v>
      </c>
      <c r="B250" s="1">
        <v>2836497.6</v>
      </c>
    </row>
    <row r="251" spans="1:2" x14ac:dyDescent="0.25">
      <c r="A251" s="2">
        <v>42248</v>
      </c>
      <c r="B251" s="1">
        <v>2889443.476702509</v>
      </c>
    </row>
    <row r="252" spans="1:2" x14ac:dyDescent="0.25">
      <c r="A252" s="2">
        <v>42278</v>
      </c>
      <c r="B252" s="1">
        <v>3138278</v>
      </c>
    </row>
    <row r="253" spans="1:2" x14ac:dyDescent="0.25">
      <c r="A253" s="2">
        <v>42309</v>
      </c>
      <c r="B253" s="1">
        <v>3129468.3727598544</v>
      </c>
    </row>
    <row r="254" spans="1:2" x14ac:dyDescent="0.25">
      <c r="A254" s="2">
        <v>42339</v>
      </c>
      <c r="B254" s="1">
        <v>3110934</v>
      </c>
    </row>
    <row r="255" spans="1:2" x14ac:dyDescent="0.25">
      <c r="A255" s="2">
        <v>42370</v>
      </c>
      <c r="B255" s="1">
        <v>3061186</v>
      </c>
    </row>
    <row r="256" spans="1:2" x14ac:dyDescent="0.25">
      <c r="A256" s="2">
        <v>42401</v>
      </c>
      <c r="B256" s="1">
        <v>3338767</v>
      </c>
    </row>
    <row r="257" spans="1:2" x14ac:dyDescent="0.25">
      <c r="A257" s="2">
        <v>42430</v>
      </c>
      <c r="B257" s="1">
        <v>3406124</v>
      </c>
    </row>
    <row r="258" spans="1:2" x14ac:dyDescent="0.25">
      <c r="A258" s="2">
        <v>42461</v>
      </c>
      <c r="B258" s="1">
        <v>3064880</v>
      </c>
    </row>
    <row r="259" spans="1:2" x14ac:dyDescent="0.25">
      <c r="A259" s="2">
        <v>42491</v>
      </c>
      <c r="B259" s="1">
        <v>3159343</v>
      </c>
    </row>
    <row r="260" spans="1:2" x14ac:dyDescent="0.25">
      <c r="A260" s="2">
        <v>42522</v>
      </c>
      <c r="B260" s="1">
        <v>3344447</v>
      </c>
    </row>
    <row r="261" spans="1:2" x14ac:dyDescent="0.25">
      <c r="A261" s="2">
        <v>42552</v>
      </c>
      <c r="B261" s="1">
        <v>3263321</v>
      </c>
    </row>
    <row r="262" spans="1:2" x14ac:dyDescent="0.25">
      <c r="A262" s="2">
        <v>42583</v>
      </c>
      <c r="B262" s="1">
        <v>3193535</v>
      </c>
    </row>
    <row r="263" spans="1:2" x14ac:dyDescent="0.25">
      <c r="A263" s="2">
        <v>42614</v>
      </c>
      <c r="B263" s="1">
        <v>3420744</v>
      </c>
    </row>
    <row r="264" spans="1:2" x14ac:dyDescent="0.25">
      <c r="A264" s="2">
        <v>42644</v>
      </c>
      <c r="B264" s="1">
        <v>3780991</v>
      </c>
    </row>
    <row r="265" spans="1:2" x14ac:dyDescent="0.25">
      <c r="A265" s="2">
        <v>42675</v>
      </c>
      <c r="B265" s="1">
        <v>3608739</v>
      </c>
    </row>
    <row r="266" spans="1:2" x14ac:dyDescent="0.25">
      <c r="A266" s="2">
        <v>42705</v>
      </c>
      <c r="B266" s="1">
        <v>3801519</v>
      </c>
    </row>
    <row r="267" spans="1:2" x14ac:dyDescent="0.25">
      <c r="A267" s="2">
        <v>42736</v>
      </c>
      <c r="B267" s="1">
        <v>3643128</v>
      </c>
    </row>
    <row r="268" spans="1:2" x14ac:dyDescent="0.25">
      <c r="A268" s="2">
        <v>42767</v>
      </c>
      <c r="B268" s="1">
        <v>3321023</v>
      </c>
    </row>
    <row r="269" spans="1:2" x14ac:dyDescent="0.25">
      <c r="A269" s="2">
        <v>42795</v>
      </c>
      <c r="B269" s="1">
        <v>4092980</v>
      </c>
    </row>
    <row r="270" spans="1:2" x14ac:dyDescent="0.25">
      <c r="A270" s="2">
        <v>42826</v>
      </c>
      <c r="B270" s="1">
        <v>3786530</v>
      </c>
    </row>
    <row r="271" spans="1:2" x14ac:dyDescent="0.25">
      <c r="A271" s="2">
        <v>42856</v>
      </c>
      <c r="B271" s="1">
        <v>4050246</v>
      </c>
    </row>
    <row r="272" spans="1:2" x14ac:dyDescent="0.25">
      <c r="A272" s="2">
        <v>42887</v>
      </c>
      <c r="B272" s="1">
        <v>3623965</v>
      </c>
    </row>
    <row r="273" spans="1:4" x14ac:dyDescent="0.25">
      <c r="A273" s="2">
        <v>42917</v>
      </c>
      <c r="B273" s="1">
        <v>3204157</v>
      </c>
    </row>
    <row r="274" spans="1:4" x14ac:dyDescent="0.25">
      <c r="A274" s="2">
        <v>42948</v>
      </c>
      <c r="B274" s="1">
        <v>3763687</v>
      </c>
    </row>
    <row r="275" spans="1:4" x14ac:dyDescent="0.25">
      <c r="A275" s="2">
        <v>42979</v>
      </c>
      <c r="B275" s="1">
        <v>3348808</v>
      </c>
    </row>
    <row r="276" spans="1:4" x14ac:dyDescent="0.25">
      <c r="A276" s="2">
        <v>43009</v>
      </c>
      <c r="B276" s="1">
        <v>3516120</v>
      </c>
    </row>
    <row r="277" spans="1:4" x14ac:dyDescent="0.25">
      <c r="A277" s="2">
        <v>43040</v>
      </c>
      <c r="B277" s="1">
        <v>3766243</v>
      </c>
    </row>
    <row r="278" spans="1:4" x14ac:dyDescent="0.25">
      <c r="A278" s="2">
        <v>43070</v>
      </c>
      <c r="B278" s="1">
        <v>3369485</v>
      </c>
    </row>
    <row r="279" spans="1:4" x14ac:dyDescent="0.25">
      <c r="A279" s="2">
        <v>43101</v>
      </c>
      <c r="B279" s="1">
        <v>3324266</v>
      </c>
      <c r="D279" s="188"/>
    </row>
    <row r="280" spans="1:4" x14ac:dyDescent="0.25">
      <c r="A280" s="2">
        <v>43132</v>
      </c>
      <c r="B280" s="1">
        <v>3311956</v>
      </c>
      <c r="D280" s="188"/>
    </row>
    <row r="281" spans="1:4" x14ac:dyDescent="0.25">
      <c r="A281" s="2">
        <v>43160</v>
      </c>
      <c r="B281" s="1">
        <v>3516660</v>
      </c>
      <c r="D281" s="188"/>
    </row>
    <row r="282" spans="1:4" x14ac:dyDescent="0.25">
      <c r="A282" s="2">
        <v>43191</v>
      </c>
      <c r="B282" s="1">
        <v>3541409</v>
      </c>
      <c r="D282" s="188"/>
    </row>
    <row r="283" spans="1:4" x14ac:dyDescent="0.25">
      <c r="A283" s="2">
        <v>43221</v>
      </c>
      <c r="B283" s="1">
        <v>3532544</v>
      </c>
      <c r="D283" s="188"/>
    </row>
    <row r="284" spans="1:4" x14ac:dyDescent="0.25">
      <c r="A284" s="2">
        <v>43252</v>
      </c>
      <c r="B284" s="1">
        <v>3400505</v>
      </c>
    </row>
    <row r="285" spans="1:4" x14ac:dyDescent="0.25">
      <c r="A285" s="2">
        <v>43282</v>
      </c>
      <c r="B285" s="1">
        <v>3267596</v>
      </c>
    </row>
  </sheetData>
  <phoneticPr fontId="0" type="noConversion"/>
  <pageMargins left="0.75" right="0.75" top="1" bottom="1" header="0" footer="0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D29"/>
  <sheetViews>
    <sheetView tabSelected="1" zoomScale="115" zoomScaleNormal="115" zoomScaleSheetLayoutView="100" workbookViewId="0"/>
  </sheetViews>
  <sheetFormatPr baseColWidth="10" defaultColWidth="11.44140625" defaultRowHeight="13.2" x14ac:dyDescent="0.3"/>
  <cols>
    <col min="1" max="1" width="14.109375" style="120" customWidth="1"/>
    <col min="2" max="6" width="14.109375" style="120" hidden="1" customWidth="1"/>
    <col min="7" max="8" width="21.6640625" style="120" hidden="1" customWidth="1"/>
    <col min="9" max="9" width="19.44140625" style="120" hidden="1" customWidth="1"/>
    <col min="10" max="13" width="18.44140625" style="120" hidden="1" customWidth="1"/>
    <col min="14" max="18" width="14.33203125" style="120" hidden="1" customWidth="1"/>
    <col min="19" max="24" width="14.33203125" style="120" customWidth="1"/>
    <col min="25" max="25" width="17.6640625" style="120" customWidth="1"/>
    <col min="26" max="26" width="13.33203125" style="120" bestFit="1" customWidth="1"/>
    <col min="27" max="27" width="15.44140625" style="120" bestFit="1" customWidth="1"/>
    <col min="28" max="28" width="12.109375" style="120" bestFit="1" customWidth="1"/>
    <col min="29" max="16384" width="11.44140625" style="120"/>
  </cols>
  <sheetData>
    <row r="1" spans="1:30" ht="22.5" customHeight="1" thickTop="1" x14ac:dyDescent="0.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9"/>
    </row>
    <row r="2" spans="1:30" ht="61.5" customHeight="1" x14ac:dyDescent="0.3">
      <c r="A2" s="201" t="s">
        <v>41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3"/>
    </row>
    <row r="3" spans="1:30" ht="12" customHeight="1" thickBot="1" x14ac:dyDescent="0.35">
      <c r="A3" s="121"/>
      <c r="B3" s="122"/>
      <c r="C3" s="122"/>
      <c r="D3" s="122"/>
      <c r="E3" s="122"/>
      <c r="F3" s="122"/>
      <c r="G3" s="204" t="s">
        <v>32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5"/>
    </row>
    <row r="4" spans="1:30" ht="15" thickTop="1" x14ac:dyDescent="0.3">
      <c r="A4" s="197" t="s">
        <v>3</v>
      </c>
      <c r="B4" s="123"/>
      <c r="C4" s="123"/>
      <c r="D4" s="123"/>
      <c r="E4" s="123"/>
      <c r="F4" s="123"/>
      <c r="G4" s="124"/>
      <c r="H4" s="124"/>
      <c r="I4" s="124"/>
      <c r="J4" s="124"/>
      <c r="K4" s="124"/>
      <c r="L4" s="124"/>
      <c r="M4" s="125"/>
      <c r="N4" s="125"/>
      <c r="O4" s="199">
        <v>2009</v>
      </c>
      <c r="P4" s="199">
        <v>2010</v>
      </c>
      <c r="Q4" s="199">
        <v>2011</v>
      </c>
      <c r="R4" s="199">
        <v>2012</v>
      </c>
      <c r="S4" s="199">
        <v>2013</v>
      </c>
      <c r="T4" s="199">
        <v>2014</v>
      </c>
      <c r="U4" s="199">
        <v>2015</v>
      </c>
      <c r="V4" s="199">
        <v>2016</v>
      </c>
      <c r="W4" s="199">
        <v>2017</v>
      </c>
      <c r="X4" s="199">
        <v>2018</v>
      </c>
      <c r="Y4" s="124" t="s">
        <v>1</v>
      </c>
      <c r="Z4" s="126" t="s">
        <v>2</v>
      </c>
    </row>
    <row r="5" spans="1:30" ht="15" thickBot="1" x14ac:dyDescent="0.35">
      <c r="A5" s="198"/>
      <c r="B5" s="123"/>
      <c r="C5" s="123"/>
      <c r="D5" s="123"/>
      <c r="E5" s="123"/>
      <c r="F5" s="123">
        <v>199</v>
      </c>
      <c r="G5" s="124">
        <v>2000</v>
      </c>
      <c r="H5" s="124">
        <v>2001</v>
      </c>
      <c r="I5" s="124">
        <v>2002</v>
      </c>
      <c r="J5" s="124">
        <v>2003</v>
      </c>
      <c r="K5" s="124">
        <v>2004</v>
      </c>
      <c r="L5" s="124">
        <v>2005</v>
      </c>
      <c r="M5" s="124">
        <v>2006</v>
      </c>
      <c r="N5" s="124">
        <v>2007</v>
      </c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124" t="s">
        <v>40</v>
      </c>
      <c r="Z5" s="126" t="s">
        <v>19</v>
      </c>
    </row>
    <row r="6" spans="1:30" x14ac:dyDescent="0.3">
      <c r="A6" s="127"/>
      <c r="B6" s="128"/>
      <c r="C6" s="128"/>
      <c r="D6" s="128"/>
      <c r="E6" s="128"/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30"/>
    </row>
    <row r="7" spans="1:30" x14ac:dyDescent="0.3">
      <c r="A7" s="176" t="s">
        <v>4</v>
      </c>
      <c r="B7" s="132"/>
      <c r="C7" s="132"/>
      <c r="D7" s="132"/>
      <c r="E7" s="132"/>
      <c r="F7" s="132"/>
      <c r="G7" s="133">
        <v>26463111</v>
      </c>
      <c r="H7" s="133">
        <v>28663940</v>
      </c>
      <c r="I7" s="133">
        <v>31472925</v>
      </c>
      <c r="J7" s="134">
        <v>35575979</v>
      </c>
      <c r="K7" s="134">
        <v>34232067</v>
      </c>
      <c r="L7" s="134">
        <v>36842938</v>
      </c>
      <c r="M7" s="134">
        <v>41428618</v>
      </c>
      <c r="N7" s="135">
        <f>datospollito!B148</f>
        <v>44329116</v>
      </c>
      <c r="O7" s="135">
        <f>+datospollito!B172</f>
        <v>48999004</v>
      </c>
      <c r="P7" s="135">
        <f>datospollito!B184</f>
        <v>49346644</v>
      </c>
      <c r="Q7" s="135">
        <f>+datospollito!B196</f>
        <v>49595883</v>
      </c>
      <c r="R7" s="135">
        <f>+datospollito!B208</f>
        <v>54218305</v>
      </c>
      <c r="S7" s="135">
        <f>+datospollito!B220</f>
        <v>53646541.800000004</v>
      </c>
      <c r="T7" s="135">
        <f>+datospollito!B232</f>
        <v>57563589.399999999</v>
      </c>
      <c r="U7" s="135">
        <f>+datospollito!B244</f>
        <v>61379299</v>
      </c>
      <c r="V7" s="135">
        <f>+datospollito!B256</f>
        <v>60315052</v>
      </c>
      <c r="W7" s="135">
        <f>+datospollito!B268</f>
        <v>64602065</v>
      </c>
      <c r="X7" s="135">
        <f>+datospollito!B280</f>
        <v>65257767</v>
      </c>
      <c r="Y7" s="136">
        <f t="shared" ref="Y7:Y12" si="0">+(X7-W7)/W7</f>
        <v>1.0149861308612968E-2</v>
      </c>
      <c r="Z7" s="137">
        <f>(X7-W19)/W19</f>
        <v>8.3617104825392863E-2</v>
      </c>
      <c r="AA7" s="138"/>
      <c r="AB7" s="139"/>
      <c r="AC7" s="138"/>
      <c r="AD7" s="138"/>
    </row>
    <row r="8" spans="1:30" x14ac:dyDescent="0.3">
      <c r="A8" s="176" t="s">
        <v>5</v>
      </c>
      <c r="B8" s="132"/>
      <c r="C8" s="132"/>
      <c r="D8" s="132"/>
      <c r="E8" s="132"/>
      <c r="F8" s="132"/>
      <c r="G8" s="133">
        <v>26231168</v>
      </c>
      <c r="H8" s="133">
        <v>26501640</v>
      </c>
      <c r="I8" s="133">
        <v>29757280</v>
      </c>
      <c r="J8" s="134">
        <v>33053159</v>
      </c>
      <c r="K8" s="134">
        <v>31625541</v>
      </c>
      <c r="L8" s="134">
        <v>33770573</v>
      </c>
      <c r="M8" s="134">
        <f>datospollito!B137</f>
        <v>37542775</v>
      </c>
      <c r="N8" s="135">
        <f>datospollito!B149</f>
        <v>40207521</v>
      </c>
      <c r="O8" s="135">
        <f>+datospollito!B173</f>
        <v>44320919</v>
      </c>
      <c r="P8" s="135">
        <f>datospollito!B185</f>
        <v>44547011</v>
      </c>
      <c r="Q8" s="135">
        <f>+datospollito!B197</f>
        <v>47651144</v>
      </c>
      <c r="R8" s="135">
        <f>+datospollito!B209</f>
        <v>48801781</v>
      </c>
      <c r="S8" s="135">
        <f>+datospollito!B221</f>
        <v>48458245.859999999</v>
      </c>
      <c r="T8" s="135">
        <f>+datospollito!B233</f>
        <v>50225848.131034493</v>
      </c>
      <c r="U8" s="135">
        <f>+datospollito!B245</f>
        <v>56369504</v>
      </c>
      <c r="V8" s="135">
        <f>+datospollito!B257</f>
        <v>59436426</v>
      </c>
      <c r="W8" s="135">
        <f>+datospollito!B269</f>
        <v>57949218</v>
      </c>
      <c r="X8" s="135">
        <f>+datospollito!B281</f>
        <v>60397470</v>
      </c>
      <c r="Y8" s="136">
        <f t="shared" si="0"/>
        <v>4.2248231891584803E-2</v>
      </c>
      <c r="Z8" s="137">
        <f t="shared" ref="Z8:Z13" si="1">(X8-X7)/X7</f>
        <v>-7.4478444841669197E-2</v>
      </c>
      <c r="AA8" s="138"/>
      <c r="AB8" s="139"/>
      <c r="AC8" s="138"/>
      <c r="AD8" s="138"/>
    </row>
    <row r="9" spans="1:30" x14ac:dyDescent="0.3">
      <c r="A9" s="176" t="s">
        <v>6</v>
      </c>
      <c r="B9" s="132"/>
      <c r="C9" s="132"/>
      <c r="D9" s="132"/>
      <c r="E9" s="132"/>
      <c r="F9" s="132"/>
      <c r="G9" s="133">
        <v>29575331</v>
      </c>
      <c r="H9" s="133">
        <v>31453640</v>
      </c>
      <c r="I9" s="133">
        <v>28883524</v>
      </c>
      <c r="J9" s="133">
        <v>34282329</v>
      </c>
      <c r="K9" s="133">
        <v>36261358</v>
      </c>
      <c r="L9" s="133">
        <v>37747198</v>
      </c>
      <c r="M9" s="134">
        <f>datospollito!B138</f>
        <v>40045825</v>
      </c>
      <c r="N9" s="135">
        <f>datospollito!B150</f>
        <v>45946157</v>
      </c>
      <c r="O9" s="135">
        <f>+datospollito!B174</f>
        <v>49373806</v>
      </c>
      <c r="P9" s="135">
        <f>datospollito!B186</f>
        <v>51137826</v>
      </c>
      <c r="Q9" s="135">
        <f>+datospollito!B198</f>
        <v>54557711</v>
      </c>
      <c r="R9" s="135">
        <f>+datospollito!B210</f>
        <v>54302961</v>
      </c>
      <c r="S9" s="135">
        <f>+datospollito!B222</f>
        <v>49394261.539999992</v>
      </c>
      <c r="T9" s="135">
        <v>56005396</v>
      </c>
      <c r="U9" s="135">
        <f>+datospollito!B246</f>
        <v>62954881.080000006</v>
      </c>
      <c r="V9" s="135">
        <f>+datospollito!B258</f>
        <v>63355356</v>
      </c>
      <c r="W9" s="135">
        <f>+datospollito!B270</f>
        <v>62763049</v>
      </c>
      <c r="X9" s="183">
        <f>+datospollito!B282</f>
        <v>68793201</v>
      </c>
      <c r="Y9" s="184">
        <f t="shared" si="0"/>
        <v>9.6078060197489767E-2</v>
      </c>
      <c r="Z9" s="185">
        <f t="shared" si="1"/>
        <v>0.13900799155991136</v>
      </c>
      <c r="AA9" s="138"/>
      <c r="AB9" s="139"/>
      <c r="AC9" s="138"/>
      <c r="AD9" s="138"/>
    </row>
    <row r="10" spans="1:30" x14ac:dyDescent="0.3">
      <c r="A10" s="176" t="s">
        <v>7</v>
      </c>
      <c r="B10" s="132"/>
      <c r="C10" s="132"/>
      <c r="D10" s="132"/>
      <c r="E10" s="132"/>
      <c r="F10" s="132"/>
      <c r="G10" s="133">
        <v>25029108</v>
      </c>
      <c r="H10" s="133">
        <v>28994752</v>
      </c>
      <c r="I10" s="140">
        <v>32987648</v>
      </c>
      <c r="J10" s="140">
        <v>31154849</v>
      </c>
      <c r="K10" s="140">
        <v>35875941</v>
      </c>
      <c r="L10" s="140">
        <v>35124354</v>
      </c>
      <c r="M10" s="134">
        <f>datospollito!B139</f>
        <v>37142612</v>
      </c>
      <c r="N10" s="135">
        <f>datospollito!B151</f>
        <v>45298516</v>
      </c>
      <c r="O10" s="135">
        <f>+datospollito!B175</f>
        <v>45918779</v>
      </c>
      <c r="P10" s="135">
        <f>datospollito!B187</f>
        <v>49379768</v>
      </c>
      <c r="Q10" s="135">
        <f>+datospollito!B199</f>
        <v>49698250</v>
      </c>
      <c r="R10" s="135">
        <f>+datospollito!B211</f>
        <v>52635106</v>
      </c>
      <c r="S10" s="135">
        <f>+datospollito!B223</f>
        <v>53452115.719999999</v>
      </c>
      <c r="T10" s="135">
        <f>+datospollito!B235</f>
        <v>55756367.539999999</v>
      </c>
      <c r="U10" s="135">
        <f>+datospollito!B247</f>
        <v>60751608</v>
      </c>
      <c r="V10" s="135">
        <f>+datospollito!B259</f>
        <v>59880272</v>
      </c>
      <c r="W10" s="135">
        <f>+datospollito!B271</f>
        <v>59529411</v>
      </c>
      <c r="X10" s="183">
        <f>+datospollito!B283</f>
        <v>67277106</v>
      </c>
      <c r="Y10" s="184">
        <f t="shared" si="0"/>
        <v>0.13014902835171677</v>
      </c>
      <c r="Z10" s="185">
        <f t="shared" si="1"/>
        <v>-2.203844243270494E-2</v>
      </c>
      <c r="AA10" s="138"/>
      <c r="AB10" s="139"/>
      <c r="AC10" s="138"/>
      <c r="AD10" s="138"/>
    </row>
    <row r="11" spans="1:30" x14ac:dyDescent="0.3">
      <c r="A11" s="176" t="s">
        <v>8</v>
      </c>
      <c r="B11" s="132"/>
      <c r="C11" s="132"/>
      <c r="D11" s="132"/>
      <c r="E11" s="132"/>
      <c r="F11" s="132"/>
      <c r="G11" s="133">
        <v>29896840</v>
      </c>
      <c r="H11" s="133">
        <v>30315719</v>
      </c>
      <c r="I11" s="133">
        <v>32275338</v>
      </c>
      <c r="J11" s="140">
        <v>34465494</v>
      </c>
      <c r="K11" s="140">
        <v>34555129</v>
      </c>
      <c r="L11" s="140">
        <v>39954177</v>
      </c>
      <c r="M11" s="134">
        <f>datospollito!B140</f>
        <v>42127518</v>
      </c>
      <c r="N11" s="135">
        <f>datospollito!B152</f>
        <v>48474819</v>
      </c>
      <c r="O11" s="135">
        <f>+datospollito!B176</f>
        <v>45617899</v>
      </c>
      <c r="P11" s="135">
        <f>datospollito!B188</f>
        <v>50094126</v>
      </c>
      <c r="Q11" s="135">
        <f>+datospollito!B200</f>
        <v>52456294</v>
      </c>
      <c r="R11" s="135">
        <f>+datospollito!B212</f>
        <v>51788697</v>
      </c>
      <c r="S11" s="135">
        <f>+datospollito!B224</f>
        <v>56227240.739999995</v>
      </c>
      <c r="T11" s="135">
        <f>+datospollito!B236</f>
        <v>58387712.416551717</v>
      </c>
      <c r="U11" s="135">
        <f>+datospollito!B248</f>
        <v>56447289.004761904</v>
      </c>
      <c r="V11" s="135">
        <f>+datospollito!B260</f>
        <v>62434164</v>
      </c>
      <c r="W11" s="135">
        <f>+datospollito!B272</f>
        <v>64032640</v>
      </c>
      <c r="X11" s="183">
        <f>+datospollito!B284</f>
        <v>71280757</v>
      </c>
      <c r="Y11" s="184">
        <f t="shared" si="0"/>
        <v>0.11319409913444144</v>
      </c>
      <c r="Z11" s="185">
        <f t="shared" si="1"/>
        <v>5.9509857632699004E-2</v>
      </c>
      <c r="AA11" s="138"/>
      <c r="AB11" s="139"/>
      <c r="AC11" s="138"/>
      <c r="AD11" s="138"/>
    </row>
    <row r="12" spans="1:30" x14ac:dyDescent="0.3">
      <c r="A12" s="176" t="s">
        <v>9</v>
      </c>
      <c r="B12" s="132"/>
      <c r="C12" s="132"/>
      <c r="D12" s="132"/>
      <c r="E12" s="132"/>
      <c r="F12" s="132"/>
      <c r="G12" s="133">
        <v>29877793</v>
      </c>
      <c r="H12" s="133">
        <v>27831117</v>
      </c>
      <c r="I12" s="133">
        <v>29357949</v>
      </c>
      <c r="J12" s="133">
        <v>33301151</v>
      </c>
      <c r="K12" s="133">
        <v>32696810</v>
      </c>
      <c r="L12" s="133">
        <v>37387402</v>
      </c>
      <c r="M12" s="134">
        <f>datospollito!B141</f>
        <v>42185652</v>
      </c>
      <c r="N12" s="135">
        <f>datospollito!B153</f>
        <v>44619887</v>
      </c>
      <c r="O12" s="135">
        <f>+datospollito!B177</f>
        <v>48136721</v>
      </c>
      <c r="P12" s="135">
        <f>datospollito!B189</f>
        <v>49380667</v>
      </c>
      <c r="Q12" s="135">
        <f>+datospollito!B201</f>
        <v>49370207</v>
      </c>
      <c r="R12" s="135">
        <f>+datospollito!B213</f>
        <v>47610120</v>
      </c>
      <c r="S12" s="135">
        <f>+datospollito!B225</f>
        <v>51588986.359999999</v>
      </c>
      <c r="T12" s="135">
        <f>+datospollito!B237</f>
        <v>55834895.931034476</v>
      </c>
      <c r="U12" s="135">
        <f>+datospollito!B249</f>
        <v>58518994.640190482</v>
      </c>
      <c r="V12" s="135">
        <f>+datospollito!B261</f>
        <v>60430981</v>
      </c>
      <c r="W12" s="135">
        <f>+datospollito!B273</f>
        <v>64309809</v>
      </c>
      <c r="X12" s="183">
        <f>+datospollito!B285</f>
        <v>66249960</v>
      </c>
      <c r="Y12" s="184">
        <f t="shared" si="0"/>
        <v>3.0168819192108003E-2</v>
      </c>
      <c r="Z12" s="185">
        <f t="shared" si="1"/>
        <v>-7.0577210620813138E-2</v>
      </c>
      <c r="AA12" s="138"/>
      <c r="AB12" s="139"/>
      <c r="AC12" s="138"/>
      <c r="AD12" s="138"/>
    </row>
    <row r="13" spans="1:30" x14ac:dyDescent="0.3">
      <c r="A13" s="176" t="s">
        <v>10</v>
      </c>
      <c r="B13" s="132"/>
      <c r="C13" s="132"/>
      <c r="D13" s="132"/>
      <c r="E13" s="132"/>
      <c r="F13" s="132"/>
      <c r="G13" s="133">
        <v>28166940</v>
      </c>
      <c r="H13" s="133">
        <v>30443532</v>
      </c>
      <c r="I13" s="133">
        <v>33293324</v>
      </c>
      <c r="J13" s="133">
        <v>35609387</v>
      </c>
      <c r="K13" s="133">
        <v>35596344</v>
      </c>
      <c r="L13" s="133">
        <v>35269094</v>
      </c>
      <c r="M13" s="134">
        <f>datospollito!B142</f>
        <v>42151508</v>
      </c>
      <c r="N13" s="135">
        <f>datospollito!B154</f>
        <v>49113738</v>
      </c>
      <c r="O13" s="135">
        <f>+datospollito!B178</f>
        <v>50524999</v>
      </c>
      <c r="P13" s="135">
        <f>datospollito!B190</f>
        <v>52817455</v>
      </c>
      <c r="Q13" s="135">
        <f>+datospollito!B202</f>
        <v>47271435</v>
      </c>
      <c r="R13" s="135">
        <f>+datospollito!B214</f>
        <v>53574969</v>
      </c>
      <c r="S13" s="135">
        <f>+datospollito!B226</f>
        <v>58277134.579999998</v>
      </c>
      <c r="T13" s="135">
        <f>+datospollito!B238</f>
        <v>61405879.600000009</v>
      </c>
      <c r="U13" s="135">
        <f>+datospollito!B250</f>
        <v>61628688</v>
      </c>
      <c r="V13" s="135">
        <f>+datospollito!B262</f>
        <v>60201072</v>
      </c>
      <c r="W13" s="135">
        <f>+datospollito!B274</f>
        <v>62857572</v>
      </c>
      <c r="X13" s="181">
        <f>+datospollito!B286</f>
        <v>69505356</v>
      </c>
      <c r="Y13" s="191">
        <f>+(X13-W13)/W13</f>
        <v>0.10575947795120054</v>
      </c>
      <c r="Z13" s="192">
        <f t="shared" si="1"/>
        <v>4.9138082498464908E-2</v>
      </c>
      <c r="AA13" s="141"/>
      <c r="AB13" s="139"/>
      <c r="AC13" s="138"/>
      <c r="AD13" s="138"/>
    </row>
    <row r="14" spans="1:30" x14ac:dyDescent="0.3">
      <c r="A14" s="175" t="s">
        <v>43</v>
      </c>
      <c r="B14" s="177"/>
      <c r="C14" s="177"/>
      <c r="D14" s="177"/>
      <c r="E14" s="177"/>
      <c r="F14" s="177"/>
      <c r="G14" s="178"/>
      <c r="H14" s="178"/>
      <c r="I14" s="179"/>
      <c r="J14" s="179"/>
      <c r="K14" s="179"/>
      <c r="L14" s="179"/>
      <c r="M14" s="180"/>
      <c r="N14" s="181"/>
      <c r="O14" s="181"/>
      <c r="P14" s="181"/>
      <c r="Q14" s="181"/>
      <c r="R14" s="181"/>
      <c r="S14" s="181">
        <f t="shared" ref="S14:X14" si="2">SUM(S7:S13)</f>
        <v>371044526.59999996</v>
      </c>
      <c r="T14" s="181">
        <f t="shared" si="2"/>
        <v>395179689.01862073</v>
      </c>
      <c r="U14" s="181">
        <f t="shared" si="2"/>
        <v>418050263.7249524</v>
      </c>
      <c r="V14" s="181">
        <f t="shared" si="2"/>
        <v>426053323</v>
      </c>
      <c r="W14" s="181">
        <f t="shared" si="2"/>
        <v>436043764</v>
      </c>
      <c r="X14" s="181">
        <f t="shared" si="2"/>
        <v>468761617</v>
      </c>
      <c r="Y14" s="136"/>
      <c r="Z14" s="137"/>
      <c r="AA14" s="138"/>
      <c r="AB14" s="139"/>
      <c r="AC14" s="138"/>
      <c r="AD14" s="138"/>
    </row>
    <row r="15" spans="1:30" x14ac:dyDescent="0.3">
      <c r="A15" s="176" t="s">
        <v>11</v>
      </c>
      <c r="B15" s="132"/>
      <c r="C15" s="132"/>
      <c r="D15" s="132"/>
      <c r="E15" s="132"/>
      <c r="F15" s="132"/>
      <c r="G15" s="133">
        <v>29872352</v>
      </c>
      <c r="H15" s="133">
        <v>32421896</v>
      </c>
      <c r="I15" s="133">
        <v>35216093</v>
      </c>
      <c r="J15" s="133">
        <v>35075410</v>
      </c>
      <c r="K15" s="133">
        <v>36829455</v>
      </c>
      <c r="L15" s="133">
        <v>39726206</v>
      </c>
      <c r="M15" s="134">
        <f>datospollito!B143</f>
        <v>46703123</v>
      </c>
      <c r="N15" s="135">
        <f>datospollito!B155</f>
        <v>49940388</v>
      </c>
      <c r="O15" s="135">
        <f>+datospollito!B179</f>
        <v>48306843</v>
      </c>
      <c r="P15" s="135">
        <f>datospollito!B191</f>
        <v>53422661</v>
      </c>
      <c r="Q15" s="135">
        <f>+datospollito!B203</f>
        <v>52219038</v>
      </c>
      <c r="R15" s="135">
        <f>+datospollito!B215</f>
        <v>55245028</v>
      </c>
      <c r="S15" s="135">
        <f>+datospollito!B227</f>
        <v>57702967.940000005</v>
      </c>
      <c r="T15" s="135">
        <f>+datospollito!B239</f>
        <v>58578538.965517238</v>
      </c>
      <c r="U15" s="135">
        <f>+datospollito!B251</f>
        <v>60566946</v>
      </c>
      <c r="V15" s="135">
        <f>+datospollito!B263</f>
        <v>67099840</v>
      </c>
      <c r="W15" s="135">
        <f>+datospollito!B275</f>
        <v>69764645</v>
      </c>
      <c r="X15" s="135"/>
      <c r="Y15" s="136"/>
      <c r="Z15" s="137"/>
      <c r="AA15" s="138"/>
      <c r="AB15" s="139"/>
      <c r="AC15" s="138"/>
      <c r="AD15" s="138"/>
    </row>
    <row r="16" spans="1:30" x14ac:dyDescent="0.3">
      <c r="A16" s="176" t="s">
        <v>12</v>
      </c>
      <c r="B16" s="132"/>
      <c r="C16" s="132"/>
      <c r="D16" s="132"/>
      <c r="E16" s="132"/>
      <c r="F16" s="132"/>
      <c r="G16" s="133">
        <v>27734936</v>
      </c>
      <c r="H16" s="133">
        <v>30294520</v>
      </c>
      <c r="I16" s="133">
        <v>33927530</v>
      </c>
      <c r="J16" s="133">
        <v>37460874</v>
      </c>
      <c r="K16" s="133">
        <v>36965668</v>
      </c>
      <c r="L16" s="133">
        <v>40937108</v>
      </c>
      <c r="M16" s="134">
        <f>datospollito!B144</f>
        <v>43604302</v>
      </c>
      <c r="N16" s="135">
        <f>datospollito!B156</f>
        <v>45742394</v>
      </c>
      <c r="O16" s="135">
        <f>+datospollito!B180</f>
        <v>50175420</v>
      </c>
      <c r="P16" s="135">
        <f>datospollito!B192</f>
        <v>52689391</v>
      </c>
      <c r="Q16" s="135">
        <f>+datospollito!B204</f>
        <v>53487990</v>
      </c>
      <c r="R16" s="135">
        <f>+datospollito!B216</f>
        <v>50961252</v>
      </c>
      <c r="S16" s="135">
        <f>+datospollito!B228</f>
        <v>55524511.799999997</v>
      </c>
      <c r="T16" s="135">
        <f>+datospollito!B240</f>
        <v>63730282.859605916</v>
      </c>
      <c r="U16" s="135">
        <f>+datospollito!B252</f>
        <v>61440037.642857112</v>
      </c>
      <c r="V16" s="135">
        <f>+datospollito!B264</f>
        <v>66427475</v>
      </c>
      <c r="W16" s="135">
        <f>+datospollito!B276</f>
        <v>64728174</v>
      </c>
      <c r="X16" s="135"/>
      <c r="Y16" s="136"/>
      <c r="Z16" s="137"/>
      <c r="AA16" s="138"/>
      <c r="AB16" s="139"/>
      <c r="AC16" s="138"/>
      <c r="AD16" s="138"/>
    </row>
    <row r="17" spans="1:30" ht="14.25" customHeight="1" x14ac:dyDescent="0.3">
      <c r="A17" s="176" t="s">
        <v>13</v>
      </c>
      <c r="B17" s="132"/>
      <c r="C17" s="132"/>
      <c r="D17" s="132"/>
      <c r="E17" s="132"/>
      <c r="F17" s="132"/>
      <c r="G17" s="133">
        <v>31402638</v>
      </c>
      <c r="H17" s="133">
        <v>34438102</v>
      </c>
      <c r="I17" s="133">
        <v>37609726</v>
      </c>
      <c r="J17" s="133">
        <v>38753890</v>
      </c>
      <c r="K17" s="133">
        <v>36116275</v>
      </c>
      <c r="L17" s="133">
        <v>41219178</v>
      </c>
      <c r="M17" s="134">
        <f>datospollito!B145</f>
        <v>48697300</v>
      </c>
      <c r="N17" s="135">
        <f>datospollito!B157</f>
        <v>52883486</v>
      </c>
      <c r="O17" s="135">
        <f>+datospollito!B181</f>
        <v>54763582</v>
      </c>
      <c r="P17" s="135">
        <f>datospollito!B193</f>
        <v>53660963</v>
      </c>
      <c r="Q17" s="135">
        <f>+datospollito!B205</f>
        <v>54373122</v>
      </c>
      <c r="R17" s="135">
        <f>+datospollito!B217</f>
        <v>57751522</v>
      </c>
      <c r="S17" s="135">
        <f>+datospollito!B229</f>
        <v>60064075.299999997</v>
      </c>
      <c r="T17" s="135">
        <f>+datospollito!B241</f>
        <v>64994876.06000001</v>
      </c>
      <c r="U17" s="135">
        <f>+datospollito!B253</f>
        <v>65523118.980000004</v>
      </c>
      <c r="V17" s="135">
        <f>+datospollito!B265</f>
        <v>66131522.700000003</v>
      </c>
      <c r="W17" s="135">
        <f>+datospollito!B277</f>
        <v>70500956</v>
      </c>
      <c r="X17" s="135"/>
      <c r="Y17" s="136"/>
      <c r="Z17" s="137"/>
      <c r="AA17" s="138"/>
      <c r="AB17" s="139"/>
      <c r="AC17" s="138"/>
      <c r="AD17" s="138"/>
    </row>
    <row r="18" spans="1:30" ht="13.5" customHeight="1" x14ac:dyDescent="0.3">
      <c r="A18" s="176" t="s">
        <v>14</v>
      </c>
      <c r="B18" s="132"/>
      <c r="C18" s="132"/>
      <c r="D18" s="132"/>
      <c r="E18" s="132"/>
      <c r="F18" s="132"/>
      <c r="G18" s="133">
        <v>29233357</v>
      </c>
      <c r="H18" s="133">
        <v>33858656</v>
      </c>
      <c r="I18" s="133">
        <v>35708591</v>
      </c>
      <c r="J18" s="133">
        <v>34618210</v>
      </c>
      <c r="K18" s="133">
        <v>38442974</v>
      </c>
      <c r="L18" s="133">
        <v>39721628</v>
      </c>
      <c r="M18" s="134">
        <f>datospollito!B146</f>
        <v>46386445</v>
      </c>
      <c r="N18" s="135">
        <f>datospollito!B158</f>
        <v>50272529</v>
      </c>
      <c r="O18" s="135">
        <f>+datospollito!B182</f>
        <v>50751770</v>
      </c>
      <c r="P18" s="135">
        <f>datospollito!B194</f>
        <v>53324339</v>
      </c>
      <c r="Q18" s="135">
        <v>51682521</v>
      </c>
      <c r="R18" s="135">
        <f>+datospollito!B218</f>
        <v>56278766</v>
      </c>
      <c r="S18" s="135">
        <f>+datospollito!B230</f>
        <v>55590887.5</v>
      </c>
      <c r="T18" s="135">
        <f>+datospollito!B242</f>
        <v>58782223.017368555</v>
      </c>
      <c r="U18" s="135">
        <f>+datospollito!B254</f>
        <v>63858658.220000006</v>
      </c>
      <c r="V18" s="135">
        <f>+datospollito!B266</f>
        <v>67019259</v>
      </c>
      <c r="W18" s="135">
        <f>+datospollito!B278</f>
        <v>66182632</v>
      </c>
      <c r="X18" s="135"/>
      <c r="Y18" s="136"/>
      <c r="Z18" s="137"/>
      <c r="AA18" s="138"/>
      <c r="AB18" s="139"/>
      <c r="AC18" s="138"/>
      <c r="AD18" s="138"/>
    </row>
    <row r="19" spans="1:30" ht="15" customHeight="1" x14ac:dyDescent="0.3">
      <c r="A19" s="176" t="s">
        <v>15</v>
      </c>
      <c r="B19" s="132"/>
      <c r="C19" s="132"/>
      <c r="D19" s="132"/>
      <c r="E19" s="132"/>
      <c r="F19" s="132"/>
      <c r="G19" s="133">
        <v>25851270</v>
      </c>
      <c r="H19" s="133">
        <v>28818297</v>
      </c>
      <c r="I19" s="133">
        <v>33238102</v>
      </c>
      <c r="J19" s="133">
        <v>32636485</v>
      </c>
      <c r="K19" s="133">
        <v>35123435</v>
      </c>
      <c r="L19" s="133">
        <v>38171869</v>
      </c>
      <c r="M19" s="134">
        <f>datospollito!B147</f>
        <v>39754317</v>
      </c>
      <c r="N19" s="135">
        <f>datospollito!B159</f>
        <v>43399838</v>
      </c>
      <c r="O19" s="135">
        <f>+datospollito!B183</f>
        <v>49464304</v>
      </c>
      <c r="P19" s="135">
        <f>datospollito!B195</f>
        <v>50084163</v>
      </c>
      <c r="Q19" s="135">
        <f>+datospollito!B207</f>
        <v>52613005</v>
      </c>
      <c r="R19" s="135">
        <f>+datospollito!B219</f>
        <v>50230376</v>
      </c>
      <c r="S19" s="135">
        <f>+datospollito!B231</f>
        <v>53509140.600000001</v>
      </c>
      <c r="T19" s="135">
        <f>+datospollito!B243</f>
        <v>59259597</v>
      </c>
      <c r="U19" s="135">
        <f>+datospollito!B255</f>
        <v>63163250</v>
      </c>
      <c r="V19" s="135">
        <f>+datospollito!B267</f>
        <v>63924140</v>
      </c>
      <c r="W19" s="135">
        <f>+datospollito!B279</f>
        <v>60222164</v>
      </c>
      <c r="X19" s="135"/>
      <c r="Y19" s="136"/>
      <c r="Z19" s="137"/>
      <c r="AA19" s="138"/>
      <c r="AB19" s="139"/>
      <c r="AC19" s="138"/>
      <c r="AD19" s="138"/>
    </row>
    <row r="20" spans="1:30" ht="16.5" customHeight="1" thickBot="1" x14ac:dyDescent="0.35">
      <c r="A20" s="131"/>
      <c r="B20" s="132"/>
      <c r="C20" s="132"/>
      <c r="D20" s="132"/>
      <c r="E20" s="132"/>
      <c r="F20" s="132"/>
      <c r="G20" s="133"/>
      <c r="H20" s="133"/>
      <c r="I20" s="133"/>
      <c r="J20" s="133"/>
      <c r="K20" s="133"/>
      <c r="L20" s="133"/>
      <c r="M20" s="133"/>
      <c r="N20" s="142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4"/>
      <c r="Z20" s="145"/>
    </row>
    <row r="21" spans="1:30" ht="24" customHeight="1" thickBot="1" x14ac:dyDescent="0.35">
      <c r="A21" s="146" t="s">
        <v>0</v>
      </c>
      <c r="B21" s="147"/>
      <c r="C21" s="147"/>
      <c r="D21" s="147"/>
      <c r="E21" s="147"/>
      <c r="F21" s="147"/>
      <c r="G21" s="148">
        <f>SUM(G7:G20)</f>
        <v>339334844</v>
      </c>
      <c r="H21" s="148">
        <f>SUM(H7:H20)</f>
        <v>364035811</v>
      </c>
      <c r="I21" s="148">
        <f>SUM(I7:I20)</f>
        <v>393728030</v>
      </c>
      <c r="J21" s="149">
        <f t="shared" ref="J21:R21" si="3">SUM(J7:J19)</f>
        <v>415987217</v>
      </c>
      <c r="K21" s="149">
        <f t="shared" si="3"/>
        <v>424320997</v>
      </c>
      <c r="L21" s="149">
        <f t="shared" si="3"/>
        <v>455871725</v>
      </c>
      <c r="M21" s="149">
        <f t="shared" si="3"/>
        <v>507769995</v>
      </c>
      <c r="N21" s="150">
        <f t="shared" si="3"/>
        <v>560228389</v>
      </c>
      <c r="O21" s="150">
        <f t="shared" si="3"/>
        <v>586354046</v>
      </c>
      <c r="P21" s="150">
        <f t="shared" si="3"/>
        <v>609885014</v>
      </c>
      <c r="Q21" s="150">
        <f t="shared" si="3"/>
        <v>614976600</v>
      </c>
      <c r="R21" s="150">
        <f t="shared" si="3"/>
        <v>633398883</v>
      </c>
      <c r="S21" s="150">
        <f t="shared" ref="S21:X21" si="4">SUM(S7:S19)-S14</f>
        <v>653436109.74000001</v>
      </c>
      <c r="T21" s="150">
        <f t="shared" si="4"/>
        <v>700525206.92111254</v>
      </c>
      <c r="U21" s="150">
        <f t="shared" si="4"/>
        <v>732602274.56780934</v>
      </c>
      <c r="V21" s="150">
        <f t="shared" si="4"/>
        <v>756655559.70000005</v>
      </c>
      <c r="W21" s="150">
        <f t="shared" si="4"/>
        <v>767442335</v>
      </c>
      <c r="X21" s="150">
        <f t="shared" si="4"/>
        <v>468761617</v>
      </c>
      <c r="Y21" s="151"/>
      <c r="Z21" s="152"/>
    </row>
    <row r="22" spans="1:30" s="157" customFormat="1" ht="27" customHeight="1" thickTop="1" x14ac:dyDescent="0.25">
      <c r="A22" s="153" t="s">
        <v>39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6"/>
    </row>
    <row r="23" spans="1:30" x14ac:dyDescent="0.3">
      <c r="A23" s="158"/>
      <c r="B23" s="159"/>
      <c r="C23" s="159"/>
      <c r="D23" s="159"/>
      <c r="E23" s="159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1"/>
    </row>
    <row r="24" spans="1:30" x14ac:dyDescent="0.3">
      <c r="A24" s="162"/>
      <c r="B24" s="163"/>
      <c r="C24" s="163"/>
      <c r="D24" s="163"/>
      <c r="E24" s="163"/>
      <c r="F24" s="163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1"/>
    </row>
    <row r="25" spans="1:30" x14ac:dyDescent="0.3">
      <c r="A25" s="164"/>
      <c r="B25" s="165"/>
      <c r="C25" s="165"/>
      <c r="D25" s="165"/>
      <c r="E25" s="165"/>
      <c r="F25" s="165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1"/>
    </row>
    <row r="26" spans="1:30" x14ac:dyDescent="0.3">
      <c r="A26" s="166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1"/>
    </row>
    <row r="27" spans="1:30" s="172" customFormat="1" ht="18" x14ac:dyDescent="0.35">
      <c r="A27" s="167" t="s">
        <v>17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9"/>
      <c r="P27" s="169"/>
      <c r="Q27" s="169"/>
      <c r="R27" s="170"/>
      <c r="S27" s="170"/>
      <c r="T27" s="170"/>
      <c r="U27" s="170"/>
      <c r="V27" s="170"/>
      <c r="W27" s="170"/>
      <c r="X27" s="170"/>
      <c r="Y27" s="170"/>
      <c r="Z27" s="171"/>
    </row>
    <row r="28" spans="1:30" s="172" customFormat="1" ht="16.2" thickBot="1" x14ac:dyDescent="0.35">
      <c r="A28" s="195" t="s">
        <v>16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4"/>
    </row>
    <row r="29" spans="1:30" ht="13.8" thickTop="1" x14ac:dyDescent="0.3"/>
  </sheetData>
  <mergeCells count="14">
    <mergeCell ref="A2:Z2"/>
    <mergeCell ref="G3:Z3"/>
    <mergeCell ref="X4:X5"/>
    <mergeCell ref="W4:W5"/>
    <mergeCell ref="R4:R5"/>
    <mergeCell ref="V4:V5"/>
    <mergeCell ref="S4:S5"/>
    <mergeCell ref="T4:T5"/>
    <mergeCell ref="U4:U5"/>
    <mergeCell ref="A28:N28"/>
    <mergeCell ref="A4:A5"/>
    <mergeCell ref="O4:O5"/>
    <mergeCell ref="P4:P5"/>
    <mergeCell ref="Q4:Q5"/>
  </mergeCells>
  <phoneticPr fontId="0" type="noConversion"/>
  <printOptions horizontalCentered="1" verticalCentered="1"/>
  <pageMargins left="0.82677165354330717" right="0.78740157480314965" top="1.5354330708661419" bottom="0.98425196850393704" header="0.51181102362204722" footer="0.51181102362204722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A87"/>
  <sheetViews>
    <sheetView zoomScale="115" zoomScaleNormal="115" zoomScaleSheetLayoutView="100" workbookViewId="0">
      <selection activeCell="S16" sqref="S16"/>
    </sheetView>
  </sheetViews>
  <sheetFormatPr baseColWidth="10" defaultColWidth="11.44140625" defaultRowHeight="13.8" x14ac:dyDescent="0.3"/>
  <cols>
    <col min="1" max="1" width="14.33203125" style="52" customWidth="1"/>
    <col min="2" max="3" width="20.44140625" style="52" hidden="1" customWidth="1"/>
    <col min="4" max="4" width="19.109375" style="52" hidden="1" customWidth="1"/>
    <col min="5" max="7" width="18" style="52" hidden="1" customWidth="1"/>
    <col min="8" max="8" width="18.44140625" style="52" hidden="1" customWidth="1"/>
    <col min="9" max="13" width="14.33203125" style="52" hidden="1" customWidth="1"/>
    <col min="14" max="19" width="14.33203125" style="52" customWidth="1"/>
    <col min="20" max="20" width="17.6640625" style="52" customWidth="1"/>
    <col min="21" max="21" width="17.109375" style="52" customWidth="1"/>
    <col min="22" max="22" width="15" style="52" customWidth="1"/>
    <col min="23" max="23" width="16.88671875" style="52" customWidth="1"/>
    <col min="24" max="24" width="13.6640625" style="52" customWidth="1"/>
    <col min="25" max="25" width="13.44140625" style="52" customWidth="1"/>
    <col min="26" max="26" width="14.109375" style="52" customWidth="1"/>
    <col min="27" max="16384" width="11.44140625" style="52"/>
  </cols>
  <sheetData>
    <row r="1" spans="1:25" s="40" customFormat="1" ht="22.5" customHeight="1" x14ac:dyDescent="0.3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5" s="40" customFormat="1" ht="61.5" customHeight="1" x14ac:dyDescent="0.3">
      <c r="A2" s="210" t="s">
        <v>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2"/>
    </row>
    <row r="3" spans="1:25" s="40" customFormat="1" ht="12" customHeight="1" thickBot="1" x14ac:dyDescent="0.35">
      <c r="A3" s="41"/>
      <c r="B3" s="213" t="s">
        <v>31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4"/>
    </row>
    <row r="4" spans="1:25" s="45" customFormat="1" ht="14.4" x14ac:dyDescent="0.3">
      <c r="A4" s="215" t="s">
        <v>3</v>
      </c>
      <c r="B4" s="42">
        <v>2000</v>
      </c>
      <c r="C4" s="42">
        <v>2001</v>
      </c>
      <c r="D4" s="42">
        <v>2002</v>
      </c>
      <c r="E4" s="42">
        <v>2003</v>
      </c>
      <c r="F4" s="42">
        <v>2004</v>
      </c>
      <c r="G4" s="42">
        <v>2005</v>
      </c>
      <c r="H4" s="42">
        <v>2006</v>
      </c>
      <c r="I4" s="206">
        <v>2007</v>
      </c>
      <c r="J4" s="206">
        <v>2009</v>
      </c>
      <c r="K4" s="206">
        <v>2010</v>
      </c>
      <c r="L4" s="206">
        <v>2011</v>
      </c>
      <c r="M4" s="206">
        <v>2012</v>
      </c>
      <c r="N4" s="206">
        <v>2013</v>
      </c>
      <c r="O4" s="206">
        <v>2014</v>
      </c>
      <c r="P4" s="206">
        <v>2015</v>
      </c>
      <c r="Q4" s="206">
        <v>2016</v>
      </c>
      <c r="R4" s="206">
        <v>2017</v>
      </c>
      <c r="S4" s="206">
        <v>2018</v>
      </c>
      <c r="T4" s="43" t="s">
        <v>21</v>
      </c>
      <c r="U4" s="44" t="s">
        <v>18</v>
      </c>
      <c r="V4" s="103"/>
      <c r="W4" s="103"/>
    </row>
    <row r="5" spans="1:25" s="45" customFormat="1" ht="15" thickBot="1" x14ac:dyDescent="0.35">
      <c r="A5" s="216"/>
      <c r="B5" s="46"/>
      <c r="C5" s="46"/>
      <c r="D5" s="46"/>
      <c r="E5" s="46"/>
      <c r="F5" s="46"/>
      <c r="G5" s="46"/>
      <c r="H5" s="46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47" t="s">
        <v>40</v>
      </c>
      <c r="U5" s="48" t="s">
        <v>20</v>
      </c>
      <c r="V5" s="103"/>
      <c r="W5" s="103"/>
    </row>
    <row r="6" spans="1:25" x14ac:dyDescent="0.3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25" s="40" customFormat="1" ht="18.75" customHeight="1" x14ac:dyDescent="0.3">
      <c r="A7" s="182" t="s">
        <v>4</v>
      </c>
      <c r="B7" s="54">
        <v>2021981</v>
      </c>
      <c r="C7" s="54">
        <v>2081755</v>
      </c>
      <c r="D7" s="54">
        <v>2021500</v>
      </c>
      <c r="E7" s="54">
        <v>1977092</v>
      </c>
      <c r="F7" s="54">
        <v>1928335</v>
      </c>
      <c r="G7" s="54">
        <v>2445542</v>
      </c>
      <c r="H7" s="54">
        <v>2433592</v>
      </c>
      <c r="I7" s="54">
        <v>2378434</v>
      </c>
      <c r="J7" s="54">
        <f>+datospollita!B171</f>
        <v>2770924</v>
      </c>
      <c r="K7" s="54">
        <f>+datospollita!B183</f>
        <v>2403673</v>
      </c>
      <c r="L7" s="54">
        <f>+datospollita!B195</f>
        <v>2626946</v>
      </c>
      <c r="M7" s="54">
        <f>+datospollita!B207</f>
        <v>2916535</v>
      </c>
      <c r="N7" s="54">
        <f>+datospollita!B219</f>
        <v>2847549.9981024642</v>
      </c>
      <c r="O7" s="54">
        <f>+datospollita!B231</f>
        <v>2849367</v>
      </c>
      <c r="P7" s="54">
        <f>+datospollita!B243</f>
        <v>2916091.3</v>
      </c>
      <c r="Q7" s="54">
        <f>+datospollita!B255</f>
        <v>3061186</v>
      </c>
      <c r="R7" s="54">
        <v>3643128</v>
      </c>
      <c r="S7" s="54">
        <f>+datospollita!B279</f>
        <v>3324266</v>
      </c>
      <c r="T7" s="55">
        <f t="shared" ref="T7:T12" si="0">(S7-R7)/R7</f>
        <v>-8.7524237413563286E-2</v>
      </c>
      <c r="U7" s="107">
        <f>(S7-R19)/R19</f>
        <v>-1.3420151744257654E-2</v>
      </c>
      <c r="V7" s="56"/>
      <c r="W7" s="56"/>
      <c r="X7" s="56"/>
      <c r="Y7" s="56"/>
    </row>
    <row r="8" spans="1:25" s="40" customFormat="1" ht="13.2" x14ac:dyDescent="0.3">
      <c r="A8" s="182" t="s">
        <v>5</v>
      </c>
      <c r="B8" s="54">
        <v>1600360</v>
      </c>
      <c r="C8" s="54">
        <v>1847198</v>
      </c>
      <c r="D8" s="54">
        <v>1749876</v>
      </c>
      <c r="E8" s="54">
        <v>2227609</v>
      </c>
      <c r="F8" s="54">
        <v>1922272</v>
      </c>
      <c r="G8" s="54">
        <v>2412500</v>
      </c>
      <c r="H8" s="54">
        <f>datospollita!B136</f>
        <v>1908731</v>
      </c>
      <c r="I8" s="54">
        <f>datospollita!B148</f>
        <v>2270334</v>
      </c>
      <c r="J8" s="54">
        <f>+datospollita!B172</f>
        <v>2569789</v>
      </c>
      <c r="K8" s="54">
        <f>+datospollita!B184</f>
        <v>2411503</v>
      </c>
      <c r="L8" s="54">
        <f>+datospollita!B196</f>
        <v>2842396</v>
      </c>
      <c r="M8" s="54">
        <f>+datospollita!B208</f>
        <v>2623963</v>
      </c>
      <c r="N8" s="54">
        <f>+datospollita!B220</f>
        <v>2860200</v>
      </c>
      <c r="O8" s="54">
        <f>+datospollita!B232</f>
        <v>2675985</v>
      </c>
      <c r="P8" s="54">
        <f>+datospollita!B244</f>
        <v>3125910</v>
      </c>
      <c r="Q8" s="54">
        <f>+datospollita!B256</f>
        <v>3338767</v>
      </c>
      <c r="R8" s="54">
        <v>3321022.9992355909</v>
      </c>
      <c r="S8" s="54">
        <f>+datospollita!B280</f>
        <v>3311956</v>
      </c>
      <c r="T8" s="55">
        <f t="shared" si="0"/>
        <v>-2.7301826086955426E-3</v>
      </c>
      <c r="U8" s="107">
        <f t="shared" ref="U8:U13" si="1">(S8-S7)/S7</f>
        <v>-3.7030730994451104E-3</v>
      </c>
      <c r="V8" s="104"/>
      <c r="W8" s="56"/>
      <c r="X8" s="56"/>
      <c r="Y8" s="56"/>
    </row>
    <row r="9" spans="1:25" s="40" customFormat="1" ht="13.2" x14ac:dyDescent="0.3">
      <c r="A9" s="182" t="s">
        <v>6</v>
      </c>
      <c r="B9" s="54">
        <v>1809360</v>
      </c>
      <c r="C9" s="54">
        <v>2063696</v>
      </c>
      <c r="D9" s="54">
        <v>1827143</v>
      </c>
      <c r="E9" s="54">
        <v>2032344</v>
      </c>
      <c r="F9" s="54">
        <v>1968525</v>
      </c>
      <c r="G9" s="54">
        <v>2665040</v>
      </c>
      <c r="H9" s="54">
        <f>datospollita!B137</f>
        <v>1894240</v>
      </c>
      <c r="I9" s="54">
        <f>datospollita!B149</f>
        <v>2117412</v>
      </c>
      <c r="J9" s="54">
        <f>+datospollita!B173</f>
        <v>2727652</v>
      </c>
      <c r="K9" s="54">
        <f>+datospollita!B185</f>
        <v>2645450</v>
      </c>
      <c r="L9" s="54">
        <f>+datospollita!B197</f>
        <v>2732942</v>
      </c>
      <c r="M9" s="54">
        <f>+datospollita!B209</f>
        <v>2996833</v>
      </c>
      <c r="N9" s="54">
        <f>+datospollita!B221</f>
        <v>2791119</v>
      </c>
      <c r="O9" s="54">
        <f>+datospollita!B233</f>
        <v>3037867</v>
      </c>
      <c r="P9" s="54">
        <f>+datospollita!B245</f>
        <v>3397256</v>
      </c>
      <c r="Q9" s="54">
        <f>+datospollita!B257</f>
        <v>3406124</v>
      </c>
      <c r="R9" s="54">
        <v>4092980.0087142638</v>
      </c>
      <c r="S9" s="54">
        <f>+datospollita!B281</f>
        <v>3516660</v>
      </c>
      <c r="T9" s="55">
        <f t="shared" si="0"/>
        <v>-0.14080694444811237</v>
      </c>
      <c r="U9" s="107">
        <f t="shared" si="1"/>
        <v>6.1807584400275846E-2</v>
      </c>
      <c r="V9" s="104"/>
      <c r="W9" s="56"/>
      <c r="X9" s="56"/>
      <c r="Y9" s="56"/>
    </row>
    <row r="10" spans="1:25" s="40" customFormat="1" ht="13.2" x14ac:dyDescent="0.3">
      <c r="A10" s="182" t="s">
        <v>7</v>
      </c>
      <c r="B10" s="54">
        <v>1778996</v>
      </c>
      <c r="C10" s="54">
        <v>1735236</v>
      </c>
      <c r="D10" s="54">
        <v>1925382</v>
      </c>
      <c r="E10" s="54">
        <v>1854763</v>
      </c>
      <c r="F10" s="54">
        <v>1992746</v>
      </c>
      <c r="G10" s="54">
        <v>2358063</v>
      </c>
      <c r="H10" s="54">
        <f>datospollita!B138</f>
        <v>1744874</v>
      </c>
      <c r="I10" s="54">
        <f>datospollita!B150</f>
        <v>2199643</v>
      </c>
      <c r="J10" s="54">
        <f>+datospollita!B174</f>
        <v>2559061</v>
      </c>
      <c r="K10" s="54">
        <f>+datospollita!B186</f>
        <v>2834830</v>
      </c>
      <c r="L10" s="54">
        <f>+datospollita!B198</f>
        <v>2154088</v>
      </c>
      <c r="M10" s="54">
        <f>+datospollita!B210</f>
        <v>2754024</v>
      </c>
      <c r="N10" s="54">
        <f>+datospollita!B222</f>
        <v>2717973.4084587814</v>
      </c>
      <c r="O10" s="54">
        <f>+datospollita!B234</f>
        <v>2285279.4</v>
      </c>
      <c r="P10" s="54">
        <f>+datospollita!B246</f>
        <v>3530420.8</v>
      </c>
      <c r="Q10" s="54">
        <f>+datospollita!B258</f>
        <v>3064880</v>
      </c>
      <c r="R10" s="54">
        <v>3786529.9993175617</v>
      </c>
      <c r="S10" s="54">
        <f>+datospollita!B282</f>
        <v>3541409</v>
      </c>
      <c r="T10" s="55">
        <f t="shared" si="0"/>
        <v>-6.4734994668400714E-2</v>
      </c>
      <c r="U10" s="107">
        <f t="shared" si="1"/>
        <v>7.0376436732581486E-3</v>
      </c>
      <c r="V10" s="104"/>
      <c r="W10" s="56"/>
      <c r="X10" s="56"/>
      <c r="Y10" s="56"/>
    </row>
    <row r="11" spans="1:25" s="40" customFormat="1" ht="13.2" x14ac:dyDescent="0.3">
      <c r="A11" s="182" t="s">
        <v>8</v>
      </c>
      <c r="B11" s="54">
        <v>2082363</v>
      </c>
      <c r="C11" s="54">
        <v>1874224</v>
      </c>
      <c r="D11" s="54">
        <v>2177417</v>
      </c>
      <c r="E11" s="54">
        <v>1878104</v>
      </c>
      <c r="F11" s="54">
        <v>2011476</v>
      </c>
      <c r="G11" s="54">
        <v>2549571</v>
      </c>
      <c r="H11" s="54">
        <f>datospollita!B139</f>
        <v>2288049</v>
      </c>
      <c r="I11" s="54">
        <f>datospollita!B151</f>
        <v>2351817</v>
      </c>
      <c r="J11" s="54">
        <f>+datospollita!B175</f>
        <v>2237433</v>
      </c>
      <c r="K11" s="54">
        <f>+datospollita!B187</f>
        <v>2821218</v>
      </c>
      <c r="L11" s="54">
        <f>+datospollita!B199</f>
        <v>2253686</v>
      </c>
      <c r="M11" s="54">
        <f>+datospollita!B211</f>
        <v>2924276</v>
      </c>
      <c r="N11" s="54">
        <f>+datospollita!B223</f>
        <v>3016270</v>
      </c>
      <c r="O11" s="54">
        <f>+datospollita!B235</f>
        <v>2857758</v>
      </c>
      <c r="P11" s="54">
        <f>+datospollita!B247</f>
        <v>2787336.2401433727</v>
      </c>
      <c r="Q11" s="54">
        <f>+datospollita!B259</f>
        <v>3159343</v>
      </c>
      <c r="R11" s="54">
        <v>4050245.9954504096</v>
      </c>
      <c r="S11" s="54">
        <f>+datospollita!B283</f>
        <v>3532544</v>
      </c>
      <c r="T11" s="55">
        <f t="shared" si="0"/>
        <v>-0.12781988946645159</v>
      </c>
      <c r="U11" s="107">
        <f t="shared" si="1"/>
        <v>-2.5032409416703917E-3</v>
      </c>
      <c r="V11" s="104"/>
      <c r="W11" s="56"/>
      <c r="X11" s="56"/>
      <c r="Y11" s="56"/>
    </row>
    <row r="12" spans="1:25" s="40" customFormat="1" ht="13.2" x14ac:dyDescent="0.3">
      <c r="A12" s="182" t="s">
        <v>9</v>
      </c>
      <c r="B12" s="54">
        <v>2050904</v>
      </c>
      <c r="C12" s="54">
        <v>1640312</v>
      </c>
      <c r="D12" s="54">
        <v>2154131</v>
      </c>
      <c r="E12" s="54">
        <v>1872281</v>
      </c>
      <c r="F12" s="54">
        <v>1929289</v>
      </c>
      <c r="G12" s="54">
        <v>2531359</v>
      </c>
      <c r="H12" s="54">
        <f>datospollita!B140</f>
        <v>2305102</v>
      </c>
      <c r="I12" s="54">
        <f>datospollita!B152</f>
        <v>2112732</v>
      </c>
      <c r="J12" s="54">
        <f>+datospollita!B176</f>
        <v>2585389</v>
      </c>
      <c r="K12" s="54">
        <f>+datospollita!B188</f>
        <v>2104664</v>
      </c>
      <c r="L12" s="54">
        <f>+datospollita!B200</f>
        <v>2636227</v>
      </c>
      <c r="M12" s="54">
        <f>+datospollita!B212</f>
        <v>2491273</v>
      </c>
      <c r="N12" s="54">
        <f>+datospollita!B224</f>
        <v>2624831.1039426527</v>
      </c>
      <c r="O12" s="54">
        <f>+datospollita!B236</f>
        <v>2810269</v>
      </c>
      <c r="P12" s="54">
        <f>+datospollita!B248</f>
        <v>3521943.5806451617</v>
      </c>
      <c r="Q12" s="54">
        <f>+datospollita!B260</f>
        <v>3344447</v>
      </c>
      <c r="R12" s="54">
        <v>3623965</v>
      </c>
      <c r="S12" s="54">
        <f>+datospollita!B284</f>
        <v>3400505</v>
      </c>
      <c r="T12" s="55">
        <f t="shared" si="0"/>
        <v>-6.1661743421914945E-2</v>
      </c>
      <c r="U12" s="107">
        <f t="shared" si="1"/>
        <v>-3.737787837886803E-2</v>
      </c>
      <c r="V12" s="104"/>
      <c r="W12" s="56"/>
      <c r="X12" s="56"/>
      <c r="Y12" s="56"/>
    </row>
    <row r="13" spans="1:25" s="40" customFormat="1" ht="13.2" x14ac:dyDescent="0.3">
      <c r="A13" s="182" t="s">
        <v>10</v>
      </c>
      <c r="B13" s="54">
        <v>1659555</v>
      </c>
      <c r="C13" s="54">
        <v>1758250</v>
      </c>
      <c r="D13" s="54">
        <v>1973323</v>
      </c>
      <c r="E13" s="54">
        <v>1825546</v>
      </c>
      <c r="F13" s="54">
        <v>2152834</v>
      </c>
      <c r="G13" s="54">
        <v>2129548</v>
      </c>
      <c r="H13" s="54">
        <f>datospollita!B141</f>
        <v>2050783</v>
      </c>
      <c r="I13" s="54">
        <f>datospollita!B153</f>
        <v>2274597</v>
      </c>
      <c r="J13" s="54">
        <f>+datospollita!B177</f>
        <v>2676484</v>
      </c>
      <c r="K13" s="54">
        <f>+datospollita!B189</f>
        <v>2606041</v>
      </c>
      <c r="L13" s="54">
        <f>+datospollita!B201</f>
        <v>2027521</v>
      </c>
      <c r="M13" s="54">
        <f>+datospollita!B213</f>
        <v>2576433</v>
      </c>
      <c r="N13" s="54">
        <f>+datospollita!B225</f>
        <v>3231208</v>
      </c>
      <c r="O13" s="54">
        <f>+datospollita!B237</f>
        <v>2783948</v>
      </c>
      <c r="P13" s="54">
        <f>+datospollita!B249</f>
        <v>3348086</v>
      </c>
      <c r="Q13" s="54">
        <f>+datospollita!B261</f>
        <v>3263321</v>
      </c>
      <c r="R13" s="54">
        <f>+datospollita!B273</f>
        <v>3204157</v>
      </c>
      <c r="S13" s="116">
        <f>+datospollita!B285</f>
        <v>3267596</v>
      </c>
      <c r="T13" s="189">
        <f>(S13-R13)/R13</f>
        <v>1.9798967403906863E-2</v>
      </c>
      <c r="U13" s="190">
        <f t="shared" si="1"/>
        <v>-3.9085077069435273E-2</v>
      </c>
      <c r="V13" s="104"/>
      <c r="W13" s="56"/>
      <c r="X13" s="56"/>
      <c r="Y13" s="56"/>
    </row>
    <row r="14" spans="1:25" s="40" customFormat="1" ht="13.2" x14ac:dyDescent="0.3">
      <c r="A14" s="53" t="s">
        <v>43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116">
        <f t="shared" ref="N14:S14" si="2">SUM(N7:N13)</f>
        <v>20089151.510503896</v>
      </c>
      <c r="O14" s="116">
        <f t="shared" si="2"/>
        <v>19300473.399999999</v>
      </c>
      <c r="P14" s="116">
        <f t="shared" si="2"/>
        <v>22627043.920788538</v>
      </c>
      <c r="Q14" s="116">
        <f t="shared" si="2"/>
        <v>22638068</v>
      </c>
      <c r="R14" s="116">
        <f t="shared" si="2"/>
        <v>25722029.002717827</v>
      </c>
      <c r="S14" s="116">
        <f t="shared" si="2"/>
        <v>23894936</v>
      </c>
      <c r="T14" s="55"/>
      <c r="U14" s="57"/>
      <c r="V14" s="104"/>
      <c r="W14" s="56"/>
      <c r="X14" s="56"/>
      <c r="Y14" s="56"/>
    </row>
    <row r="15" spans="1:25" s="40" customFormat="1" ht="13.2" x14ac:dyDescent="0.3">
      <c r="A15" s="182" t="s">
        <v>11</v>
      </c>
      <c r="B15" s="54">
        <v>1992224</v>
      </c>
      <c r="C15" s="54">
        <v>1590016</v>
      </c>
      <c r="D15" s="54">
        <v>1824268</v>
      </c>
      <c r="E15" s="54">
        <v>1881979</v>
      </c>
      <c r="F15" s="54">
        <v>2239845</v>
      </c>
      <c r="G15" s="54">
        <v>2621080</v>
      </c>
      <c r="H15" s="54">
        <f>datospollita!B142</f>
        <v>2106971</v>
      </c>
      <c r="I15" s="54">
        <f>datospollita!B154</f>
        <v>2142782</v>
      </c>
      <c r="J15" s="54">
        <f>+datospollita!B178</f>
        <v>2655188</v>
      </c>
      <c r="K15" s="54">
        <f>+datospollita!B190</f>
        <v>2934411</v>
      </c>
      <c r="L15" s="54">
        <f>+datospollita!B202</f>
        <v>2250256</v>
      </c>
      <c r="M15" s="54">
        <f>+datospollita!B214</f>
        <v>2824079</v>
      </c>
      <c r="N15" s="54">
        <f>+datospollita!B226</f>
        <v>2830928.0071684578</v>
      </c>
      <c r="O15" s="54">
        <f>+datospollita!B238</f>
        <v>3211549</v>
      </c>
      <c r="P15" s="54">
        <f>+datospollita!B250</f>
        <v>2836497.6</v>
      </c>
      <c r="Q15" s="54">
        <f>+datospollita!B262</f>
        <v>3193535</v>
      </c>
      <c r="R15" s="54">
        <f>+datospollita!B274</f>
        <v>3763687</v>
      </c>
      <c r="S15" s="54"/>
      <c r="T15" s="55"/>
      <c r="U15" s="57"/>
      <c r="V15" s="56"/>
      <c r="W15" s="56"/>
      <c r="X15" s="56"/>
      <c r="Y15" s="56"/>
    </row>
    <row r="16" spans="1:25" s="40" customFormat="1" ht="13.2" x14ac:dyDescent="0.3">
      <c r="A16" s="182" t="s">
        <v>12</v>
      </c>
      <c r="B16" s="54">
        <v>1629226</v>
      </c>
      <c r="C16" s="54">
        <v>1305773</v>
      </c>
      <c r="D16" s="54">
        <v>1887149</v>
      </c>
      <c r="E16" s="54">
        <v>1804435</v>
      </c>
      <c r="F16" s="54">
        <v>2271063</v>
      </c>
      <c r="G16" s="54">
        <v>2731081</v>
      </c>
      <c r="H16" s="54">
        <f>datospollita!B143</f>
        <v>2247249</v>
      </c>
      <c r="I16" s="54">
        <f>datospollita!B155</f>
        <v>2370339</v>
      </c>
      <c r="J16" s="54">
        <f>+datospollita!B179</f>
        <v>2233579</v>
      </c>
      <c r="K16" s="54">
        <f>+datospollita!B191</f>
        <v>2855798</v>
      </c>
      <c r="L16" s="54">
        <f>+datospollita!B203</f>
        <v>2689489</v>
      </c>
      <c r="M16" s="54">
        <f>+datospollita!B215</f>
        <v>2320746</v>
      </c>
      <c r="N16" s="54">
        <f>+datospollita!B227</f>
        <v>2840339</v>
      </c>
      <c r="O16" s="54">
        <f>+datospollita!B239</f>
        <v>3180213.9408602151</v>
      </c>
      <c r="P16" s="54">
        <f>+datospollita!B251</f>
        <v>2889443.476702509</v>
      </c>
      <c r="Q16" s="54">
        <f>+datospollita!B263</f>
        <v>3420744</v>
      </c>
      <c r="R16" s="54">
        <f>+datospollita!B275</f>
        <v>3348808</v>
      </c>
      <c r="S16" s="54"/>
      <c r="T16" s="55"/>
      <c r="U16" s="57"/>
      <c r="V16" s="56"/>
      <c r="W16" s="56"/>
      <c r="X16" s="56"/>
      <c r="Y16" s="56"/>
    </row>
    <row r="17" spans="1:27" s="40" customFormat="1" ht="13.2" x14ac:dyDescent="0.3">
      <c r="A17" s="182" t="s">
        <v>13</v>
      </c>
      <c r="B17" s="54">
        <v>1861998</v>
      </c>
      <c r="C17" s="54">
        <v>1458530</v>
      </c>
      <c r="D17" s="54">
        <v>2370868</v>
      </c>
      <c r="E17" s="54">
        <v>1925035</v>
      </c>
      <c r="F17" s="54">
        <v>2163184</v>
      </c>
      <c r="G17" s="54">
        <v>2321495</v>
      </c>
      <c r="H17" s="54">
        <f>datospollita!B144</f>
        <v>2506646</v>
      </c>
      <c r="I17" s="54">
        <f>datospollita!B156</f>
        <v>2446817</v>
      </c>
      <c r="J17" s="54">
        <f>+datospollita!B180</f>
        <v>2301045</v>
      </c>
      <c r="K17" s="54">
        <f>+datospollita!B192</f>
        <v>2778137</v>
      </c>
      <c r="L17" s="54">
        <f>+datospollita!B204</f>
        <v>2485051</v>
      </c>
      <c r="M17" s="54">
        <f>+datospollita!B216</f>
        <v>2543085</v>
      </c>
      <c r="N17" s="54">
        <f>+datospollita!B228</f>
        <v>2873134</v>
      </c>
      <c r="O17" s="54">
        <f>+datospollita!B240</f>
        <v>3056879.4</v>
      </c>
      <c r="P17" s="54">
        <f>+datospollita!B252</f>
        <v>3138278</v>
      </c>
      <c r="Q17" s="54">
        <f>+datospollita!B264</f>
        <v>3780991</v>
      </c>
      <c r="R17" s="54">
        <f>+datospollita!B276</f>
        <v>3516120</v>
      </c>
      <c r="S17" s="54"/>
      <c r="T17" s="55"/>
      <c r="U17" s="57"/>
      <c r="V17" s="56"/>
      <c r="W17" s="56"/>
      <c r="X17" s="56"/>
      <c r="Y17" s="56"/>
    </row>
    <row r="18" spans="1:27" s="40" customFormat="1" ht="13.2" x14ac:dyDescent="0.3">
      <c r="A18" s="182" t="s">
        <v>14</v>
      </c>
      <c r="B18" s="54">
        <v>2062171</v>
      </c>
      <c r="C18" s="54">
        <v>1633425</v>
      </c>
      <c r="D18" s="54">
        <v>2107114</v>
      </c>
      <c r="E18" s="54">
        <v>1935031</v>
      </c>
      <c r="F18" s="54">
        <v>2249206</v>
      </c>
      <c r="G18" s="54">
        <v>2108797</v>
      </c>
      <c r="H18" s="54">
        <f>datospollita!B145</f>
        <v>2680100</v>
      </c>
      <c r="I18" s="54">
        <f>datospollita!B157</f>
        <v>2639894</v>
      </c>
      <c r="J18" s="54">
        <f>+datospollita!B181</f>
        <v>2124077</v>
      </c>
      <c r="K18" s="54">
        <f>+datospollita!B193</f>
        <v>2900234</v>
      </c>
      <c r="L18" s="54">
        <f>+datospollita!B205</f>
        <v>2528963</v>
      </c>
      <c r="M18" s="54">
        <f>+datospollita!B217</f>
        <v>2764081</v>
      </c>
      <c r="N18" s="54">
        <f>+datospollita!B229</f>
        <v>2587177</v>
      </c>
      <c r="O18" s="54">
        <f>+datospollita!B241</f>
        <v>2949577</v>
      </c>
      <c r="P18" s="54">
        <f>+datospollita!B253</f>
        <v>3129468.3727598544</v>
      </c>
      <c r="Q18" s="54">
        <f>+datospollita!B265</f>
        <v>3608739</v>
      </c>
      <c r="R18" s="54">
        <f>+datospollita!B277</f>
        <v>3766243</v>
      </c>
      <c r="S18" s="54"/>
      <c r="T18" s="55"/>
      <c r="U18" s="57"/>
      <c r="V18" s="56"/>
      <c r="W18" s="56"/>
      <c r="X18" s="56"/>
      <c r="Y18" s="56"/>
    </row>
    <row r="19" spans="1:27" s="40" customFormat="1" ht="13.2" x14ac:dyDescent="0.3">
      <c r="A19" s="182" t="s">
        <v>15</v>
      </c>
      <c r="B19" s="54">
        <v>2054740</v>
      </c>
      <c r="C19" s="54">
        <v>1838436</v>
      </c>
      <c r="D19" s="54">
        <v>2056166</v>
      </c>
      <c r="E19" s="54">
        <v>2114087</v>
      </c>
      <c r="F19" s="54">
        <v>2369812</v>
      </c>
      <c r="G19" s="54">
        <v>2120896</v>
      </c>
      <c r="H19" s="54">
        <f>datospollita!B146</f>
        <v>2340427</v>
      </c>
      <c r="I19" s="54">
        <v>2242497</v>
      </c>
      <c r="J19" s="54">
        <f>+datospollita!B182</f>
        <v>2152768</v>
      </c>
      <c r="K19" s="54">
        <f>+datospollita!B194</f>
        <v>2705367</v>
      </c>
      <c r="L19" s="54">
        <f>+datospollita!B206</f>
        <v>2785719</v>
      </c>
      <c r="M19" s="54">
        <f>+datospollita!B218</f>
        <v>2892856</v>
      </c>
      <c r="N19" s="54">
        <f>+datospollita!B230</f>
        <v>2718563.14</v>
      </c>
      <c r="O19" s="54">
        <f>+datospollita!B242</f>
        <v>3089172</v>
      </c>
      <c r="P19" s="54">
        <f>+datospollita!B254</f>
        <v>3110934</v>
      </c>
      <c r="Q19" s="54">
        <f>+datospollita!B266</f>
        <v>3801519</v>
      </c>
      <c r="R19" s="54">
        <f>+datospollita!B278</f>
        <v>3369485</v>
      </c>
      <c r="S19" s="54"/>
      <c r="T19" s="55"/>
      <c r="U19" s="57"/>
      <c r="V19" s="56"/>
      <c r="W19" s="56"/>
      <c r="X19" s="56"/>
      <c r="Y19" s="56"/>
    </row>
    <row r="20" spans="1:27" s="40" customFormat="1" thickBot="1" x14ac:dyDescent="0.35">
      <c r="A20" s="58"/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1"/>
      <c r="U20" s="62"/>
      <c r="W20" s="56"/>
    </row>
    <row r="21" spans="1:27" s="68" customFormat="1" ht="21" customHeight="1" thickBot="1" x14ac:dyDescent="0.35">
      <c r="A21" s="63" t="s">
        <v>0</v>
      </c>
      <c r="B21" s="64">
        <f>SUM(B7:B19)</f>
        <v>22603878</v>
      </c>
      <c r="C21" s="64">
        <f>SUM(C7:C19)</f>
        <v>20826851</v>
      </c>
      <c r="D21" s="64">
        <f>SUM(D7:D20)</f>
        <v>24074337</v>
      </c>
      <c r="E21" s="64" t="e">
        <f>SUM(E7:E19)-#REF!</f>
        <v>#REF!</v>
      </c>
      <c r="F21" s="64">
        <f t="shared" ref="F21:M21" si="3">SUM(F7:F19)</f>
        <v>25198587</v>
      </c>
      <c r="G21" s="64">
        <f t="shared" si="3"/>
        <v>28994972</v>
      </c>
      <c r="H21" s="64">
        <f t="shared" si="3"/>
        <v>26506764</v>
      </c>
      <c r="I21" s="65">
        <f t="shared" si="3"/>
        <v>27547298</v>
      </c>
      <c r="J21" s="65">
        <f t="shared" si="3"/>
        <v>29593389</v>
      </c>
      <c r="K21" s="65">
        <f t="shared" si="3"/>
        <v>32001326</v>
      </c>
      <c r="L21" s="65">
        <f t="shared" si="3"/>
        <v>30013284</v>
      </c>
      <c r="M21" s="65">
        <f t="shared" si="3"/>
        <v>32628184</v>
      </c>
      <c r="N21" s="65">
        <f t="shared" ref="N21:S21" si="4">SUM(N7:N19)-N14</f>
        <v>33939292.657672353</v>
      </c>
      <c r="O21" s="65">
        <f t="shared" si="4"/>
        <v>34787864.740860209</v>
      </c>
      <c r="P21" s="65">
        <f t="shared" si="4"/>
        <v>37731665.370250911</v>
      </c>
      <c r="Q21" s="65">
        <f t="shared" si="4"/>
        <v>40443596</v>
      </c>
      <c r="R21" s="65">
        <f t="shared" si="4"/>
        <v>43486372.002717823</v>
      </c>
      <c r="S21" s="65">
        <f t="shared" si="4"/>
        <v>23894936</v>
      </c>
      <c r="T21" s="66"/>
      <c r="U21" s="67"/>
    </row>
    <row r="22" spans="1:27" s="40" customFormat="1" ht="22.5" customHeight="1" x14ac:dyDescent="0.3">
      <c r="A22" s="69" t="s">
        <v>30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2"/>
      <c r="O22" s="72"/>
      <c r="P22" s="72"/>
      <c r="Q22" s="72"/>
      <c r="R22" s="72"/>
      <c r="S22" s="72"/>
      <c r="T22" s="72"/>
      <c r="U22" s="73"/>
    </row>
    <row r="23" spans="1:27" s="40" customFormat="1" ht="13.2" x14ac:dyDescent="0.3">
      <c r="A23" s="74"/>
      <c r="B23" s="75"/>
      <c r="C23" s="75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</row>
    <row r="24" spans="1:27" s="40" customFormat="1" ht="13.5" customHeight="1" x14ac:dyDescent="0.3">
      <c r="A24" s="74"/>
      <c r="B24" s="75"/>
      <c r="C24" s="75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/>
    </row>
    <row r="25" spans="1:27" s="40" customFormat="1" ht="13.2" x14ac:dyDescent="0.3">
      <c r="A25" s="74"/>
      <c r="B25" s="75"/>
      <c r="C25" s="75"/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8"/>
    </row>
    <row r="26" spans="1:27" s="40" customFormat="1" ht="13.2" x14ac:dyDescent="0.3">
      <c r="A26" s="74"/>
      <c r="B26" s="75"/>
      <c r="C26" s="75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5"/>
      <c r="U26" s="80"/>
    </row>
    <row r="27" spans="1:27" ht="18" x14ac:dyDescent="0.35">
      <c r="A27" s="81" t="s">
        <v>17</v>
      </c>
      <c r="B27" s="82"/>
      <c r="C27" s="82"/>
      <c r="D27" s="82"/>
      <c r="E27" s="82"/>
      <c r="F27" s="82"/>
      <c r="G27" s="82"/>
      <c r="H27" s="82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/>
      <c r="U27" s="85"/>
    </row>
    <row r="28" spans="1:27" ht="14.4" thickBot="1" x14ac:dyDescent="0.35">
      <c r="A28" s="208" t="s">
        <v>16</v>
      </c>
      <c r="B28" s="209"/>
      <c r="C28" s="209"/>
      <c r="D28" s="209"/>
      <c r="E28" s="209"/>
      <c r="F28" s="209"/>
      <c r="G28" s="209"/>
      <c r="H28" s="209"/>
      <c r="I28" s="209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7"/>
      <c r="U28" s="88"/>
    </row>
    <row r="29" spans="1:27" x14ac:dyDescent="0.3">
      <c r="A29" s="89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7" x14ac:dyDescent="0.3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84"/>
    </row>
    <row r="31" spans="1:27" x14ac:dyDescent="0.3">
      <c r="A31" s="93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84"/>
    </row>
    <row r="32" spans="1:27" x14ac:dyDescent="0.3">
      <c r="A32" s="90"/>
      <c r="B32" s="92"/>
      <c r="C32" s="92"/>
      <c r="T32" s="84"/>
      <c r="U32" s="84"/>
      <c r="V32" s="84"/>
      <c r="W32" s="84"/>
      <c r="X32" s="84"/>
      <c r="Y32" s="84"/>
      <c r="Z32" s="84"/>
      <c r="AA32" s="84"/>
    </row>
    <row r="33" spans="1:27" x14ac:dyDescent="0.3">
      <c r="A33" s="93"/>
      <c r="B33" s="92"/>
      <c r="C33" s="92"/>
      <c r="T33" s="84"/>
      <c r="U33" s="94"/>
      <c r="V33" s="94"/>
      <c r="W33" s="94"/>
      <c r="X33" s="95"/>
      <c r="Y33" s="95"/>
      <c r="Z33" s="95"/>
      <c r="AA33" s="84"/>
    </row>
    <row r="34" spans="1:27" x14ac:dyDescent="0.3">
      <c r="A34" s="84"/>
      <c r="B34" s="84"/>
      <c r="C34" s="84"/>
      <c r="T34" s="84"/>
      <c r="U34" s="94"/>
      <c r="V34" s="94"/>
      <c r="W34" s="94"/>
      <c r="X34" s="96"/>
      <c r="Y34" s="96"/>
      <c r="Z34" s="96"/>
      <c r="AA34" s="84"/>
    </row>
    <row r="35" spans="1:27" x14ac:dyDescent="0.3">
      <c r="A35" s="84"/>
      <c r="B35" s="95"/>
      <c r="C35" s="95"/>
      <c r="T35" s="84"/>
      <c r="U35" s="94"/>
      <c r="V35" s="94"/>
      <c r="W35" s="94"/>
      <c r="X35" s="96"/>
      <c r="Y35" s="96"/>
      <c r="Z35" s="96"/>
      <c r="AA35" s="84"/>
    </row>
    <row r="36" spans="1:27" x14ac:dyDescent="0.3">
      <c r="A36" s="84"/>
      <c r="B36" s="96"/>
      <c r="C36" s="96"/>
      <c r="T36" s="84"/>
      <c r="U36" s="94"/>
      <c r="V36" s="94"/>
      <c r="W36" s="94"/>
      <c r="X36" s="96"/>
      <c r="Y36" s="96"/>
      <c r="Z36" s="96"/>
      <c r="AA36" s="84"/>
    </row>
    <row r="37" spans="1:27" x14ac:dyDescent="0.3">
      <c r="A37" s="84"/>
      <c r="B37" s="96"/>
      <c r="C37" s="96"/>
      <c r="T37" s="84"/>
      <c r="U37" s="94"/>
      <c r="V37" s="94"/>
      <c r="W37" s="94"/>
      <c r="X37" s="96"/>
      <c r="Y37" s="96"/>
      <c r="Z37" s="96"/>
      <c r="AA37" s="84"/>
    </row>
    <row r="38" spans="1:27" x14ac:dyDescent="0.3">
      <c r="A38" s="84"/>
      <c r="B38" s="96"/>
      <c r="C38" s="96"/>
      <c r="T38" s="84"/>
      <c r="U38" s="94"/>
      <c r="V38" s="94"/>
      <c r="W38" s="94"/>
      <c r="X38" s="96"/>
      <c r="Y38" s="96"/>
      <c r="Z38" s="97"/>
      <c r="AA38" s="84"/>
    </row>
    <row r="39" spans="1:27" x14ac:dyDescent="0.3">
      <c r="A39" s="84"/>
      <c r="B39" s="96"/>
      <c r="C39" s="96"/>
      <c r="T39" s="84"/>
      <c r="U39" s="94"/>
      <c r="V39" s="94"/>
      <c r="W39" s="94"/>
      <c r="X39" s="96"/>
      <c r="Y39" s="96"/>
      <c r="Z39" s="96"/>
      <c r="AA39" s="84"/>
    </row>
    <row r="40" spans="1:27" x14ac:dyDescent="0.3">
      <c r="A40" s="84"/>
      <c r="B40" s="97"/>
      <c r="C40" s="97"/>
      <c r="T40" s="84"/>
      <c r="U40" s="94"/>
      <c r="V40" s="94"/>
      <c r="W40" s="94"/>
      <c r="X40" s="96"/>
      <c r="Y40" s="96"/>
      <c r="Z40" s="96"/>
      <c r="AA40" s="84"/>
    </row>
    <row r="41" spans="1:27" x14ac:dyDescent="0.3">
      <c r="A41" s="84"/>
      <c r="B41" s="96"/>
      <c r="C41" s="96"/>
      <c r="T41" s="84"/>
      <c r="U41" s="94"/>
      <c r="V41" s="94"/>
      <c r="W41" s="94"/>
      <c r="X41" s="96"/>
      <c r="Y41" s="96"/>
      <c r="Z41" s="96"/>
      <c r="AA41" s="84"/>
    </row>
    <row r="42" spans="1:27" x14ac:dyDescent="0.3">
      <c r="A42" s="84"/>
      <c r="B42" s="96"/>
      <c r="C42" s="96"/>
      <c r="T42" s="84"/>
      <c r="U42" s="94"/>
      <c r="V42" s="94"/>
      <c r="W42" s="94"/>
      <c r="X42" s="98"/>
      <c r="Y42" s="98"/>
      <c r="Z42" s="96"/>
      <c r="AA42" s="84"/>
    </row>
    <row r="43" spans="1:27" x14ac:dyDescent="0.3">
      <c r="A43" s="84"/>
      <c r="B43" s="96"/>
      <c r="C43" s="96"/>
      <c r="T43" s="84"/>
      <c r="U43" s="94"/>
      <c r="V43" s="94"/>
      <c r="W43" s="94"/>
      <c r="X43" s="96"/>
      <c r="Y43" s="96"/>
      <c r="Z43" s="96"/>
      <c r="AA43" s="84"/>
    </row>
    <row r="44" spans="1:27" x14ac:dyDescent="0.3">
      <c r="A44" s="84"/>
      <c r="B44" s="96"/>
      <c r="C44" s="96"/>
      <c r="T44" s="84"/>
      <c r="U44" s="94"/>
      <c r="V44" s="94"/>
      <c r="W44" s="94"/>
      <c r="X44" s="96"/>
      <c r="Y44" s="96"/>
      <c r="Z44" s="96"/>
      <c r="AA44" s="84"/>
    </row>
    <row r="45" spans="1:27" x14ac:dyDescent="0.3">
      <c r="A45" s="84"/>
      <c r="B45" s="96"/>
      <c r="C45" s="96"/>
      <c r="T45" s="84"/>
      <c r="U45" s="84"/>
      <c r="V45" s="94"/>
      <c r="W45" s="94"/>
      <c r="X45" s="84"/>
      <c r="Y45" s="84"/>
      <c r="Z45" s="84"/>
      <c r="AA45" s="84"/>
    </row>
    <row r="46" spans="1:27" x14ac:dyDescent="0.3">
      <c r="A46" s="84"/>
      <c r="B46" s="96"/>
      <c r="C46" s="96"/>
      <c r="T46" s="84"/>
      <c r="U46" s="84"/>
      <c r="V46" s="84"/>
      <c r="W46" s="84"/>
      <c r="X46" s="84"/>
      <c r="Y46" s="84"/>
      <c r="Z46" s="84"/>
      <c r="AA46" s="84"/>
    </row>
    <row r="47" spans="1:27" x14ac:dyDescent="0.3">
      <c r="A47" s="84"/>
      <c r="B47" s="84"/>
      <c r="C47" s="84"/>
      <c r="T47" s="93"/>
      <c r="U47" s="99"/>
      <c r="V47" s="99"/>
      <c r="W47" s="99"/>
      <c r="X47" s="84"/>
      <c r="Y47" s="84"/>
      <c r="Z47" s="84"/>
      <c r="AA47" s="84"/>
    </row>
    <row r="48" spans="1:27" x14ac:dyDescent="0.3">
      <c r="A48" s="84"/>
      <c r="B48" s="84"/>
      <c r="C48" s="84"/>
      <c r="T48" s="84"/>
      <c r="U48" s="84"/>
      <c r="V48" s="84"/>
      <c r="W48" s="84"/>
      <c r="X48" s="84"/>
      <c r="Y48" s="84"/>
      <c r="Z48" s="84"/>
      <c r="AA48" s="84"/>
    </row>
    <row r="49" spans="1:27" x14ac:dyDescent="0.3">
      <c r="A49" s="93"/>
      <c r="B49" s="84"/>
      <c r="C49" s="84"/>
      <c r="T49" s="84"/>
      <c r="U49" s="84"/>
      <c r="V49" s="84"/>
      <c r="W49" s="84"/>
      <c r="X49" s="84"/>
      <c r="Y49" s="84"/>
      <c r="Z49" s="84"/>
      <c r="AA49" s="84"/>
    </row>
    <row r="50" spans="1:27" x14ac:dyDescent="0.3">
      <c r="A50" s="84"/>
      <c r="B50" s="84"/>
      <c r="C50" s="84"/>
      <c r="T50" s="84"/>
      <c r="U50" s="84"/>
      <c r="V50" s="84"/>
      <c r="W50" s="84"/>
      <c r="X50" s="84"/>
      <c r="Y50" s="84"/>
      <c r="Z50" s="84"/>
      <c r="AA50" s="84"/>
    </row>
    <row r="51" spans="1:27" x14ac:dyDescent="0.3">
      <c r="A51" s="84"/>
      <c r="B51" s="84"/>
      <c r="C51" s="84"/>
      <c r="T51" s="84"/>
      <c r="U51" s="84"/>
      <c r="V51" s="84"/>
      <c r="W51" s="84"/>
      <c r="X51" s="84"/>
      <c r="Y51" s="84"/>
      <c r="Z51" s="84"/>
      <c r="AA51" s="84"/>
    </row>
    <row r="52" spans="1:27" x14ac:dyDescent="0.3">
      <c r="A52" s="84"/>
      <c r="B52" s="84"/>
      <c r="C52" s="84"/>
      <c r="T52" s="93"/>
      <c r="U52" s="84"/>
      <c r="V52" s="94"/>
      <c r="W52" s="84"/>
      <c r="X52" s="84"/>
      <c r="Y52" s="84"/>
      <c r="Z52" s="84"/>
      <c r="AA52" s="84"/>
    </row>
    <row r="53" spans="1:27" x14ac:dyDescent="0.3">
      <c r="A53" s="84"/>
      <c r="B53" s="84"/>
      <c r="C53" s="84"/>
      <c r="T53" s="93"/>
      <c r="U53" s="84"/>
      <c r="V53" s="84"/>
      <c r="W53" s="84"/>
      <c r="X53" s="84"/>
      <c r="Y53" s="84"/>
      <c r="Z53" s="84"/>
      <c r="AA53" s="84"/>
    </row>
    <row r="54" spans="1:27" x14ac:dyDescent="0.3">
      <c r="A54" s="93"/>
      <c r="B54" s="84"/>
      <c r="C54" s="84"/>
      <c r="T54" s="84"/>
      <c r="U54" s="84"/>
      <c r="V54" s="84"/>
      <c r="W54" s="84"/>
      <c r="X54" s="84"/>
      <c r="Y54" s="84"/>
      <c r="Z54" s="84"/>
      <c r="AA54" s="84"/>
    </row>
    <row r="55" spans="1:27" x14ac:dyDescent="0.3">
      <c r="A55" s="93"/>
      <c r="B55" s="84"/>
      <c r="C55" s="84"/>
      <c r="T55" s="84"/>
      <c r="U55" s="84"/>
      <c r="V55" s="84"/>
      <c r="W55" s="84"/>
      <c r="X55" s="84"/>
      <c r="Y55" s="84"/>
      <c r="Z55" s="84"/>
      <c r="AA55" s="84"/>
    </row>
    <row r="56" spans="1:27" x14ac:dyDescent="0.3">
      <c r="A56" s="84"/>
      <c r="B56" s="84"/>
      <c r="C56" s="84"/>
      <c r="T56" s="93"/>
      <c r="U56" s="84"/>
      <c r="V56" s="84"/>
      <c r="W56" s="84"/>
      <c r="X56" s="84"/>
      <c r="Y56" s="84"/>
      <c r="Z56" s="84"/>
      <c r="AA56" s="84"/>
    </row>
    <row r="57" spans="1:27" x14ac:dyDescent="0.3">
      <c r="A57" s="84"/>
      <c r="B57" s="84"/>
      <c r="C57" s="84"/>
      <c r="T57" s="84"/>
      <c r="U57" s="84"/>
      <c r="V57" s="84"/>
      <c r="W57" s="84"/>
      <c r="X57" s="84"/>
      <c r="Y57" s="84"/>
      <c r="Z57" s="84"/>
      <c r="AA57" s="84"/>
    </row>
    <row r="58" spans="1:27" x14ac:dyDescent="0.3">
      <c r="A58" s="93"/>
      <c r="B58" s="84"/>
      <c r="C58" s="84"/>
      <c r="T58" s="84"/>
      <c r="U58" s="84"/>
      <c r="V58" s="84"/>
      <c r="W58" s="84"/>
      <c r="X58" s="84"/>
      <c r="Y58" s="84"/>
      <c r="Z58" s="84"/>
      <c r="AA58" s="84"/>
    </row>
    <row r="59" spans="1:27" x14ac:dyDescent="0.3">
      <c r="A59" s="84"/>
      <c r="B59" s="84"/>
      <c r="C59" s="84"/>
      <c r="T59" s="84"/>
      <c r="U59" s="84"/>
      <c r="V59" s="84"/>
      <c r="W59" s="84"/>
      <c r="X59" s="84"/>
      <c r="Y59" s="84"/>
      <c r="Z59" s="84"/>
      <c r="AA59" s="84"/>
    </row>
    <row r="60" spans="1:27" ht="18" x14ac:dyDescent="0.35">
      <c r="A60" s="100"/>
      <c r="B60" s="101"/>
      <c r="C60" s="101"/>
      <c r="T60" s="84"/>
      <c r="U60" s="84"/>
      <c r="V60" s="84"/>
      <c r="W60" s="84"/>
      <c r="X60" s="84"/>
      <c r="Y60" s="84"/>
      <c r="Z60" s="84"/>
      <c r="AA60" s="84"/>
    </row>
    <row r="61" spans="1:27" x14ac:dyDescent="0.3">
      <c r="A61" s="102"/>
      <c r="B61" s="102"/>
      <c r="C61" s="102"/>
      <c r="T61" s="84"/>
      <c r="U61" s="84"/>
      <c r="V61" s="84"/>
      <c r="W61" s="84"/>
      <c r="X61" s="84"/>
      <c r="Y61" s="84"/>
      <c r="Z61" s="84"/>
      <c r="AA61" s="84"/>
    </row>
    <row r="62" spans="1:27" x14ac:dyDescent="0.3">
      <c r="A62" s="84"/>
      <c r="B62" s="84"/>
      <c r="C62" s="84"/>
      <c r="T62" s="84"/>
      <c r="U62" s="84"/>
      <c r="V62" s="84"/>
      <c r="W62" s="84"/>
      <c r="X62" s="84"/>
      <c r="Y62" s="84"/>
      <c r="Z62" s="84"/>
      <c r="AA62" s="84"/>
    </row>
    <row r="63" spans="1:27" x14ac:dyDescent="0.3">
      <c r="A63" s="90"/>
      <c r="B63" s="92"/>
      <c r="C63" s="92"/>
      <c r="T63" s="84"/>
      <c r="U63" s="84"/>
      <c r="V63" s="84"/>
      <c r="W63" s="84"/>
      <c r="X63" s="84"/>
      <c r="Y63" s="84"/>
      <c r="Z63" s="84"/>
      <c r="AA63" s="84"/>
    </row>
    <row r="64" spans="1:27" x14ac:dyDescent="0.3">
      <c r="A64" s="93"/>
      <c r="B64" s="92"/>
      <c r="C64" s="92"/>
      <c r="T64" s="84"/>
      <c r="U64" s="84"/>
      <c r="V64" s="84"/>
      <c r="W64" s="84"/>
      <c r="X64" s="84"/>
      <c r="Y64" s="84"/>
      <c r="Z64" s="84"/>
      <c r="AA64" s="84"/>
    </row>
    <row r="65" spans="1:27" x14ac:dyDescent="0.3">
      <c r="A65" s="84"/>
      <c r="B65" s="84"/>
      <c r="C65" s="84"/>
      <c r="T65" s="84"/>
      <c r="U65" s="84"/>
      <c r="V65" s="84"/>
      <c r="W65" s="84"/>
      <c r="X65" s="84"/>
      <c r="Y65" s="84"/>
      <c r="Z65" s="84"/>
      <c r="AA65" s="84"/>
    </row>
    <row r="66" spans="1:27" x14ac:dyDescent="0.3">
      <c r="A66" s="84"/>
      <c r="B66" s="95"/>
      <c r="C66" s="95"/>
      <c r="T66" s="84"/>
      <c r="U66" s="84"/>
      <c r="V66" s="84"/>
      <c r="W66" s="84"/>
      <c r="X66" s="84"/>
      <c r="Y66" s="84"/>
      <c r="Z66" s="84"/>
      <c r="AA66" s="84"/>
    </row>
    <row r="67" spans="1:27" x14ac:dyDescent="0.3">
      <c r="A67" s="84"/>
      <c r="B67" s="96"/>
      <c r="C67" s="96"/>
      <c r="T67" s="84"/>
      <c r="U67" s="84"/>
      <c r="V67" s="84"/>
      <c r="W67" s="84"/>
      <c r="X67" s="84"/>
      <c r="Y67" s="84"/>
      <c r="Z67" s="84"/>
      <c r="AA67" s="84"/>
    </row>
    <row r="68" spans="1:27" x14ac:dyDescent="0.3">
      <c r="A68" s="84"/>
      <c r="B68" s="96"/>
      <c r="C68" s="96"/>
      <c r="T68" s="84"/>
      <c r="U68" s="84"/>
      <c r="V68" s="84"/>
      <c r="W68" s="84"/>
      <c r="X68" s="84"/>
      <c r="Y68" s="84"/>
      <c r="Z68" s="84"/>
      <c r="AA68" s="84"/>
    </row>
    <row r="69" spans="1:27" x14ac:dyDescent="0.3">
      <c r="A69" s="84"/>
      <c r="B69" s="96"/>
      <c r="C69" s="96"/>
      <c r="T69" s="84"/>
      <c r="U69" s="84"/>
      <c r="V69" s="84"/>
      <c r="W69" s="84"/>
      <c r="X69" s="84"/>
      <c r="Y69" s="84"/>
      <c r="Z69" s="84"/>
      <c r="AA69" s="84"/>
    </row>
    <row r="70" spans="1:27" x14ac:dyDescent="0.3">
      <c r="A70" s="84"/>
      <c r="B70" s="96"/>
      <c r="C70" s="96"/>
      <c r="T70" s="84"/>
      <c r="U70" s="84"/>
      <c r="V70" s="84"/>
      <c r="W70" s="84"/>
      <c r="X70" s="84"/>
      <c r="Y70" s="84"/>
      <c r="Z70" s="84"/>
      <c r="AA70" s="84"/>
    </row>
    <row r="71" spans="1:27" x14ac:dyDescent="0.3">
      <c r="A71" s="84"/>
      <c r="B71" s="97"/>
      <c r="C71" s="97"/>
      <c r="T71" s="84"/>
      <c r="U71" s="84"/>
      <c r="V71" s="84"/>
      <c r="W71" s="84"/>
      <c r="X71" s="84"/>
      <c r="Y71" s="84"/>
      <c r="Z71" s="84"/>
      <c r="AA71" s="84"/>
    </row>
    <row r="72" spans="1:27" x14ac:dyDescent="0.3">
      <c r="A72" s="84"/>
      <c r="B72" s="96"/>
      <c r="C72" s="96"/>
      <c r="T72" s="84"/>
      <c r="U72" s="84"/>
      <c r="V72" s="84"/>
      <c r="W72" s="84"/>
      <c r="X72" s="84"/>
      <c r="Y72" s="84"/>
      <c r="Z72" s="84"/>
      <c r="AA72" s="84"/>
    </row>
    <row r="73" spans="1:27" x14ac:dyDescent="0.3">
      <c r="A73" s="84"/>
      <c r="B73" s="96"/>
      <c r="C73" s="96"/>
      <c r="T73" s="84"/>
      <c r="U73" s="84"/>
      <c r="V73" s="84"/>
      <c r="W73" s="84"/>
      <c r="X73" s="84"/>
      <c r="Y73" s="84"/>
      <c r="Z73" s="84"/>
      <c r="AA73" s="84"/>
    </row>
    <row r="74" spans="1:27" x14ac:dyDescent="0.3">
      <c r="A74" s="84"/>
      <c r="B74" s="96"/>
      <c r="C74" s="96"/>
      <c r="T74" s="84"/>
      <c r="U74" s="84"/>
      <c r="V74" s="84"/>
      <c r="W74" s="84"/>
      <c r="X74" s="84"/>
      <c r="Y74" s="84"/>
      <c r="Z74" s="84"/>
      <c r="AA74" s="84"/>
    </row>
    <row r="75" spans="1:27" x14ac:dyDescent="0.3">
      <c r="A75" s="84"/>
      <c r="B75" s="96"/>
      <c r="C75" s="96"/>
      <c r="T75" s="84"/>
      <c r="U75" s="84"/>
      <c r="V75" s="84"/>
      <c r="W75" s="84"/>
      <c r="X75" s="84"/>
      <c r="Y75" s="84"/>
      <c r="Z75" s="84"/>
      <c r="AA75" s="84"/>
    </row>
    <row r="76" spans="1:27" x14ac:dyDescent="0.3">
      <c r="A76" s="84"/>
      <c r="B76" s="96"/>
      <c r="C76" s="96"/>
      <c r="T76" s="84"/>
      <c r="U76" s="84"/>
      <c r="V76" s="84"/>
      <c r="W76" s="84"/>
      <c r="X76" s="84"/>
      <c r="Y76" s="84"/>
      <c r="Z76" s="84"/>
      <c r="AA76" s="84"/>
    </row>
    <row r="77" spans="1:27" x14ac:dyDescent="0.3">
      <c r="A77" s="84"/>
      <c r="B77" s="96"/>
      <c r="C77" s="96"/>
    </row>
    <row r="78" spans="1:27" x14ac:dyDescent="0.3">
      <c r="A78" s="84"/>
      <c r="B78" s="84"/>
      <c r="C78" s="84"/>
    </row>
    <row r="79" spans="1:27" x14ac:dyDescent="0.3">
      <c r="A79" s="84"/>
      <c r="B79" s="84"/>
      <c r="C79" s="84"/>
    </row>
    <row r="80" spans="1:27" x14ac:dyDescent="0.3">
      <c r="A80" s="93"/>
      <c r="B80" s="84"/>
      <c r="C80" s="84"/>
    </row>
    <row r="81" spans="1:3" x14ac:dyDescent="0.3">
      <c r="A81" s="84"/>
      <c r="B81" s="84"/>
      <c r="C81" s="84"/>
    </row>
    <row r="82" spans="1:3" x14ac:dyDescent="0.3">
      <c r="A82" s="84"/>
      <c r="B82" s="84"/>
      <c r="C82" s="84"/>
    </row>
    <row r="83" spans="1:3" x14ac:dyDescent="0.3">
      <c r="A83" s="84"/>
      <c r="B83" s="84"/>
      <c r="C83" s="84"/>
    </row>
    <row r="84" spans="1:3" x14ac:dyDescent="0.3">
      <c r="A84" s="84"/>
      <c r="B84" s="84"/>
      <c r="C84" s="84"/>
    </row>
    <row r="85" spans="1:3" x14ac:dyDescent="0.3">
      <c r="A85" s="93"/>
      <c r="B85" s="84"/>
      <c r="C85" s="84"/>
    </row>
    <row r="86" spans="1:3" x14ac:dyDescent="0.3">
      <c r="A86" s="93"/>
      <c r="B86" s="84"/>
      <c r="C86" s="84"/>
    </row>
    <row r="87" spans="1:3" x14ac:dyDescent="0.3">
      <c r="A87" s="84"/>
      <c r="B87" s="84"/>
      <c r="C87" s="84"/>
    </row>
  </sheetData>
  <mergeCells count="15">
    <mergeCell ref="A28:I28"/>
    <mergeCell ref="S4:S5"/>
    <mergeCell ref="A2:U2"/>
    <mergeCell ref="B3:U3"/>
    <mergeCell ref="A4:A5"/>
    <mergeCell ref="I4:I5"/>
    <mergeCell ref="N4:N5"/>
    <mergeCell ref="J4:J5"/>
    <mergeCell ref="K4:K5"/>
    <mergeCell ref="P4:P5"/>
    <mergeCell ref="O4:O5"/>
    <mergeCell ref="L4:L5"/>
    <mergeCell ref="Q4:Q5"/>
    <mergeCell ref="M4:M5"/>
    <mergeCell ref="R4:R5"/>
  </mergeCells>
  <phoneticPr fontId="0" type="noConversion"/>
  <printOptions horizontalCentered="1" verticalCentered="1"/>
  <pageMargins left="0.6692913385826772" right="0.6692913385826772" top="1.8110236220472442" bottom="0.98425196850393704" header="0.27559055118110237" footer="0.51181102362204722"/>
  <pageSetup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R66"/>
  <sheetViews>
    <sheetView zoomScale="85" zoomScaleNormal="85" zoomScaleSheetLayoutView="55" workbookViewId="0">
      <selection activeCell="G32" sqref="G32"/>
    </sheetView>
  </sheetViews>
  <sheetFormatPr baseColWidth="10" defaultColWidth="11.44140625" defaultRowHeight="13.8" x14ac:dyDescent="0.3"/>
  <cols>
    <col min="1" max="10" width="11.44140625" style="4"/>
    <col min="11" max="11" width="9.33203125" style="4" customWidth="1"/>
    <col min="12" max="15" width="11.44140625" style="4"/>
    <col min="16" max="16" width="6.33203125" style="4" customWidth="1"/>
    <col min="17" max="16384" width="11.44140625" style="4"/>
  </cols>
  <sheetData>
    <row r="1" spans="1:18" s="31" customFormat="1" x14ac:dyDescent="0.3">
      <c r="C1" s="32"/>
      <c r="D1" s="32"/>
      <c r="E1" s="32"/>
    </row>
    <row r="2" spans="1:18" s="30" customFormat="1" ht="61.5" customHeight="1" x14ac:dyDescent="0.3">
      <c r="A2" s="218" t="s">
        <v>33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34"/>
      <c r="M2" s="34"/>
      <c r="N2" s="34"/>
      <c r="O2" s="34"/>
      <c r="P2" s="34"/>
      <c r="Q2" s="33"/>
    </row>
    <row r="3" spans="1:18" s="30" customFormat="1" ht="14.25" customHeight="1" x14ac:dyDescent="0.3">
      <c r="B3" s="213" t="s">
        <v>34</v>
      </c>
      <c r="C3" s="213"/>
      <c r="D3" s="213"/>
      <c r="E3" s="213"/>
      <c r="F3" s="213"/>
      <c r="G3" s="213"/>
      <c r="H3" s="213"/>
      <c r="I3" s="213"/>
      <c r="J3" s="213"/>
      <c r="K3" s="213"/>
    </row>
    <row r="4" spans="1:18" x14ac:dyDescent="0.3">
      <c r="A4" s="4" t="s">
        <v>26</v>
      </c>
    </row>
    <row r="13" spans="1:18" x14ac:dyDescent="0.3">
      <c r="R13" s="4" t="s">
        <v>26</v>
      </c>
    </row>
    <row r="65" spans="1:13" ht="27.75" customHeight="1" x14ac:dyDescent="0.3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8"/>
      <c r="M65" s="5"/>
    </row>
    <row r="66" spans="1:13" x14ac:dyDescent="0.3">
      <c r="A66" s="24"/>
    </row>
  </sheetData>
  <mergeCells count="3">
    <mergeCell ref="A65:K65"/>
    <mergeCell ref="B3:K3"/>
    <mergeCell ref="A2:K2"/>
  </mergeCells>
  <phoneticPr fontId="0" type="noConversion"/>
  <printOptions horizontalCentered="1" verticalCentered="1"/>
  <pageMargins left="0.74803149606299213" right="0.74803149606299213" top="0.47244094488188981" bottom="0.47244094488188981" header="0" footer="0"/>
  <pageSetup scale="5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P66"/>
  <sheetViews>
    <sheetView view="pageBreakPreview" zoomScaleNormal="100" zoomScaleSheetLayoutView="100" workbookViewId="0">
      <selection activeCell="H29" sqref="H29"/>
    </sheetView>
  </sheetViews>
  <sheetFormatPr baseColWidth="10" defaultColWidth="11.44140625" defaultRowHeight="13.8" x14ac:dyDescent="0.3"/>
  <cols>
    <col min="1" max="16384" width="11.44140625" style="113"/>
  </cols>
  <sheetData>
    <row r="1" spans="1:16" s="108" customFormat="1" x14ac:dyDescent="0.3">
      <c r="C1" s="109"/>
      <c r="D1" s="109"/>
      <c r="E1" s="109"/>
    </row>
    <row r="2" spans="1:16" s="110" customFormat="1" ht="61.5" customHeight="1" x14ac:dyDescent="0.3">
      <c r="B2" s="221" t="s">
        <v>35</v>
      </c>
      <c r="C2" s="221"/>
      <c r="D2" s="221"/>
      <c r="E2" s="221"/>
      <c r="F2" s="221"/>
      <c r="G2" s="221"/>
      <c r="H2" s="221"/>
      <c r="I2" s="221"/>
      <c r="J2" s="221"/>
      <c r="K2" s="111"/>
      <c r="L2" s="112"/>
      <c r="M2" s="112"/>
      <c r="N2" s="112"/>
      <c r="O2" s="112"/>
      <c r="P2" s="112"/>
    </row>
    <row r="3" spans="1:16" s="110" customFormat="1" ht="11.25" customHeight="1" x14ac:dyDescent="0.3">
      <c r="A3" s="220" t="s">
        <v>36</v>
      </c>
      <c r="B3" s="220"/>
      <c r="C3" s="220"/>
      <c r="D3" s="220"/>
      <c r="E3" s="220"/>
      <c r="F3" s="220"/>
      <c r="G3" s="220"/>
      <c r="H3" s="220"/>
      <c r="I3" s="220"/>
      <c r="J3" s="220"/>
    </row>
    <row r="65" spans="1:11" ht="15" customHeight="1" x14ac:dyDescent="0.3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</row>
    <row r="66" spans="1:11" x14ac:dyDescent="0.3">
      <c r="A66" s="114"/>
      <c r="B66" s="115"/>
    </row>
  </sheetData>
  <mergeCells count="3">
    <mergeCell ref="A65:K65"/>
    <mergeCell ref="A3:J3"/>
    <mergeCell ref="B2:J2"/>
  </mergeCells>
  <phoneticPr fontId="0" type="noConversion"/>
  <printOptions horizontalCentered="1" verticalCentered="1"/>
  <pageMargins left="0.78740157480314965" right="0.78740157480314965" top="0.35433070866141736" bottom="0.43307086614173229" header="0" footer="0"/>
  <pageSetup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BQ21"/>
  <sheetViews>
    <sheetView zoomScaleNormal="100" zoomScaleSheetLayoutView="85" workbookViewId="0">
      <selection activeCell="BQ12" sqref="BQ12"/>
    </sheetView>
  </sheetViews>
  <sheetFormatPr baseColWidth="10" defaultColWidth="11.6640625" defaultRowHeight="13.8" x14ac:dyDescent="0.3"/>
  <cols>
    <col min="1" max="1" width="14.44140625" style="4" customWidth="1"/>
    <col min="2" max="9" width="11.6640625" style="4" hidden="1" customWidth="1"/>
    <col min="10" max="13" width="10.6640625" style="4" hidden="1" customWidth="1"/>
    <col min="14" max="16" width="10.6640625" style="4" customWidth="1"/>
    <col min="17" max="24" width="10.6640625" style="4" hidden="1" customWidth="1"/>
    <col min="25" max="25" width="6.44140625" style="4" hidden="1" customWidth="1"/>
    <col min="26" max="26" width="10.6640625" style="4" hidden="1" customWidth="1"/>
    <col min="27" max="28" width="10.6640625" style="4" customWidth="1"/>
    <col min="29" max="30" width="10.6640625" style="4" hidden="1" customWidth="1"/>
    <col min="31" max="34" width="10.6640625" style="4" customWidth="1"/>
    <col min="35" max="35" width="8.88671875" style="4" customWidth="1"/>
    <col min="36" max="47" width="10.6640625" style="4" hidden="1" customWidth="1"/>
    <col min="48" max="51" width="10.6640625" style="4" customWidth="1"/>
    <col min="52" max="52" width="9.44140625" style="4" customWidth="1"/>
    <col min="53" max="64" width="10.6640625" style="4" hidden="1" customWidth="1"/>
    <col min="65" max="65" width="10.6640625" style="4" customWidth="1"/>
    <col min="66" max="66" width="10.33203125" style="4" bestFit="1" customWidth="1"/>
    <col min="67" max="67" width="10.6640625" style="4" customWidth="1"/>
    <col min="68" max="16384" width="11.6640625" style="4"/>
  </cols>
  <sheetData>
    <row r="1" spans="1:69" s="31" customFormat="1" x14ac:dyDescent="0.3">
      <c r="C1" s="32"/>
      <c r="D1" s="32"/>
      <c r="E1" s="32"/>
    </row>
    <row r="2" spans="1:69" s="30" customFormat="1" ht="61.5" customHeight="1" x14ac:dyDescent="0.3">
      <c r="B2" s="211" t="s">
        <v>38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</row>
    <row r="3" spans="1:69" s="30" customFormat="1" ht="14.25" customHeight="1" thickBot="1" x14ac:dyDescent="0.35">
      <c r="B3" s="229" t="s">
        <v>37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</row>
    <row r="4" spans="1:69" ht="16.2" thickBot="1" x14ac:dyDescent="0.35">
      <c r="A4" s="222" t="s">
        <v>3</v>
      </c>
      <c r="B4" s="224" t="s">
        <v>22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6"/>
      <c r="AC4" s="224" t="s">
        <v>27</v>
      </c>
      <c r="AD4" s="225"/>
      <c r="AE4" s="225"/>
      <c r="AF4" s="225"/>
      <c r="AG4" s="225"/>
      <c r="AH4" s="225"/>
      <c r="AI4" s="226"/>
      <c r="AJ4" s="224" t="s">
        <v>23</v>
      </c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6"/>
      <c r="BA4" s="105" t="s">
        <v>28</v>
      </c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227" t="s">
        <v>28</v>
      </c>
      <c r="BN4" s="227"/>
      <c r="BO4" s="227"/>
      <c r="BP4" s="227"/>
      <c r="BQ4" s="228"/>
    </row>
    <row r="5" spans="1:69" ht="16.2" thickBot="1" x14ac:dyDescent="0.35">
      <c r="A5" s="223"/>
      <c r="B5" s="10">
        <v>2001</v>
      </c>
      <c r="C5" s="10">
        <v>2002</v>
      </c>
      <c r="D5" s="10">
        <v>2003</v>
      </c>
      <c r="E5" s="10">
        <v>2004</v>
      </c>
      <c r="F5" s="10">
        <v>2005</v>
      </c>
      <c r="G5" s="10">
        <v>2006</v>
      </c>
      <c r="H5" s="10">
        <v>2007</v>
      </c>
      <c r="I5" s="10">
        <v>2009</v>
      </c>
      <c r="J5" s="10">
        <v>2010</v>
      </c>
      <c r="K5" s="10">
        <v>2011</v>
      </c>
      <c r="L5" s="10">
        <v>2012</v>
      </c>
      <c r="M5" s="10">
        <v>2013</v>
      </c>
      <c r="N5" s="10">
        <v>2014</v>
      </c>
      <c r="O5" s="10">
        <v>2015</v>
      </c>
      <c r="P5" s="10">
        <v>2016</v>
      </c>
      <c r="Q5" s="10">
        <v>2001</v>
      </c>
      <c r="R5" s="10">
        <v>2002</v>
      </c>
      <c r="S5" s="10">
        <v>2003</v>
      </c>
      <c r="T5" s="10">
        <v>2004</v>
      </c>
      <c r="U5" s="10">
        <v>2005</v>
      </c>
      <c r="V5" s="10">
        <v>2006</v>
      </c>
      <c r="W5" s="10">
        <v>2007</v>
      </c>
      <c r="X5" s="10">
        <v>2009</v>
      </c>
      <c r="Y5" s="10">
        <v>2010</v>
      </c>
      <c r="Z5" s="10">
        <v>2011</v>
      </c>
      <c r="AA5" s="10">
        <v>2017</v>
      </c>
      <c r="AB5" s="10">
        <v>2018</v>
      </c>
      <c r="AC5" s="10">
        <v>2012</v>
      </c>
      <c r="AD5" s="10">
        <v>2013</v>
      </c>
      <c r="AE5" s="10">
        <v>2014</v>
      </c>
      <c r="AF5" s="10">
        <v>2015</v>
      </c>
      <c r="AG5" s="10">
        <v>2016</v>
      </c>
      <c r="AH5" s="10">
        <v>2017</v>
      </c>
      <c r="AI5" s="10">
        <v>2018</v>
      </c>
      <c r="AJ5" s="10">
        <v>2001</v>
      </c>
      <c r="AK5" s="10">
        <v>2002</v>
      </c>
      <c r="AL5" s="10">
        <v>2003</v>
      </c>
      <c r="AM5" s="10">
        <v>2004</v>
      </c>
      <c r="AN5" s="10">
        <v>2005</v>
      </c>
      <c r="AO5" s="10">
        <v>2006</v>
      </c>
      <c r="AP5" s="10">
        <v>2007</v>
      </c>
      <c r="AQ5" s="10">
        <v>2009</v>
      </c>
      <c r="AR5" s="10">
        <v>2010</v>
      </c>
      <c r="AS5" s="10">
        <v>2011</v>
      </c>
      <c r="AT5" s="10">
        <v>2012</v>
      </c>
      <c r="AU5" s="10">
        <v>2013</v>
      </c>
      <c r="AV5" s="10">
        <v>2014</v>
      </c>
      <c r="AW5" s="35">
        <v>2015</v>
      </c>
      <c r="AX5" s="35">
        <v>2016</v>
      </c>
      <c r="AY5" s="35">
        <v>2017</v>
      </c>
      <c r="AZ5" s="35">
        <v>2018</v>
      </c>
      <c r="BA5" s="35">
        <v>2001</v>
      </c>
      <c r="BB5" s="36">
        <v>2002</v>
      </c>
      <c r="BC5" s="36">
        <v>2003</v>
      </c>
      <c r="BD5" s="35">
        <v>2004</v>
      </c>
      <c r="BE5" s="35">
        <v>2005</v>
      </c>
      <c r="BF5" s="36">
        <v>2006</v>
      </c>
      <c r="BG5" s="36">
        <v>2007</v>
      </c>
      <c r="BH5" s="36">
        <v>2009</v>
      </c>
      <c r="BI5" s="36">
        <v>2010</v>
      </c>
      <c r="BJ5" s="36">
        <v>2011</v>
      </c>
      <c r="BK5" s="36">
        <v>2012</v>
      </c>
      <c r="BL5" s="36">
        <v>2013</v>
      </c>
      <c r="BM5" s="9">
        <v>2014</v>
      </c>
      <c r="BN5" s="9">
        <v>2015</v>
      </c>
      <c r="BO5" s="9">
        <v>2016</v>
      </c>
      <c r="BP5" s="9">
        <v>2017</v>
      </c>
      <c r="BQ5" s="9">
        <v>2018</v>
      </c>
    </row>
    <row r="6" spans="1:69" s="6" customFormat="1" ht="15.6" x14ac:dyDescent="0.3">
      <c r="A6" s="11" t="s">
        <v>4</v>
      </c>
      <c r="B6" s="12">
        <v>1564417</v>
      </c>
      <c r="C6" s="12">
        <v>1553903</v>
      </c>
      <c r="D6" s="12">
        <v>1521045</v>
      </c>
      <c r="E6" s="12">
        <v>1498803</v>
      </c>
      <c r="F6" s="12">
        <v>2064981</v>
      </c>
      <c r="G6" s="12">
        <v>2124117</v>
      </c>
      <c r="H6" s="12">
        <v>2069973</v>
      </c>
      <c r="I6" s="12">
        <v>2456656</v>
      </c>
      <c r="J6" s="12">
        <v>2143876</v>
      </c>
      <c r="K6" s="12">
        <v>2397415</v>
      </c>
      <c r="L6" s="12">
        <v>2653904</v>
      </c>
      <c r="M6" s="12">
        <v>2637116.9981024642</v>
      </c>
      <c r="N6" s="12">
        <v>2632489</v>
      </c>
      <c r="O6" s="12">
        <v>2679465.2999999998</v>
      </c>
      <c r="P6" s="12">
        <v>2852401</v>
      </c>
      <c r="Q6" s="12">
        <v>502898</v>
      </c>
      <c r="R6" s="13">
        <v>459047</v>
      </c>
      <c r="S6" s="13">
        <v>449227</v>
      </c>
      <c r="T6" s="13">
        <v>422472</v>
      </c>
      <c r="U6" s="13">
        <v>370810</v>
      </c>
      <c r="V6" s="13">
        <v>305100</v>
      </c>
      <c r="W6" s="13">
        <v>293148</v>
      </c>
      <c r="X6" s="13">
        <v>303268</v>
      </c>
      <c r="Y6" s="13">
        <v>245147</v>
      </c>
      <c r="Z6" s="13">
        <v>213999</v>
      </c>
      <c r="AA6" s="13">
        <v>3338193</v>
      </c>
      <c r="AB6" s="13">
        <v>3107248</v>
      </c>
      <c r="AC6" s="13">
        <v>250520</v>
      </c>
      <c r="AD6" s="13">
        <v>199183</v>
      </c>
      <c r="AE6" s="13">
        <v>192360</v>
      </c>
      <c r="AF6" s="13">
        <v>209814</v>
      </c>
      <c r="AG6" s="13">
        <v>177605</v>
      </c>
      <c r="AH6" s="13">
        <v>276949</v>
      </c>
      <c r="AI6" s="13">
        <v>171870</v>
      </c>
      <c r="AJ6" s="13">
        <v>14440</v>
      </c>
      <c r="AK6" s="13">
        <v>8550</v>
      </c>
      <c r="AL6" s="13">
        <v>6820</v>
      </c>
      <c r="AM6" s="13">
        <v>7060</v>
      </c>
      <c r="AN6" s="13">
        <v>9751</v>
      </c>
      <c r="AO6" s="13">
        <v>4375</v>
      </c>
      <c r="AP6" s="13">
        <v>15313</v>
      </c>
      <c r="AQ6" s="13">
        <v>11000</v>
      </c>
      <c r="AR6" s="13">
        <v>14650</v>
      </c>
      <c r="AS6" s="13">
        <v>15532</v>
      </c>
      <c r="AT6" s="13">
        <v>12111</v>
      </c>
      <c r="AU6" s="13">
        <v>11250</v>
      </c>
      <c r="AV6" s="13">
        <v>24518</v>
      </c>
      <c r="AW6" s="13">
        <v>26812</v>
      </c>
      <c r="AX6" s="13">
        <v>31180</v>
      </c>
      <c r="AY6" s="13">
        <v>27986</v>
      </c>
      <c r="AZ6" s="13">
        <v>45148</v>
      </c>
      <c r="BA6" s="13">
        <f>SUM(AJ6+Q6+B6)</f>
        <v>2081755</v>
      </c>
      <c r="BB6" s="12">
        <f t="shared" ref="BB6:BB17" si="0">+C6+R6+AK6</f>
        <v>2021500</v>
      </c>
      <c r="BC6" s="13">
        <f t="shared" ref="BC6:BC17" si="1">+D6+S6+AL6</f>
        <v>1977092</v>
      </c>
      <c r="BD6" s="14">
        <f t="shared" ref="BD6:BD17" si="2">+E6+T6+AM6</f>
        <v>1928335</v>
      </c>
      <c r="BE6" s="13">
        <f t="shared" ref="BE6:BE17" si="3">+F6+U6+AN6</f>
        <v>2445542</v>
      </c>
      <c r="BF6" s="13">
        <f t="shared" ref="BF6:BF17" si="4">+G6+V6+AO6</f>
        <v>2433592</v>
      </c>
      <c r="BG6" s="13">
        <f t="shared" ref="BG6:BG17" si="5">+H6+W6+AP6</f>
        <v>2378434</v>
      </c>
      <c r="BH6" s="12">
        <f t="shared" ref="BH6:BH17" si="6">+I6+X6+AQ6</f>
        <v>2770924</v>
      </c>
      <c r="BI6" s="12">
        <f t="shared" ref="BI6:BI17" si="7">+J6+Y6+AR6</f>
        <v>2403673</v>
      </c>
      <c r="BJ6" s="12">
        <f t="shared" ref="BJ6:BJ17" si="8">+K6+Z6+AS6</f>
        <v>2626946</v>
      </c>
      <c r="BK6" s="12">
        <f t="shared" ref="BK6:BK17" si="9">L6+AC6+AT6</f>
        <v>2916535</v>
      </c>
      <c r="BL6" s="13">
        <f t="shared" ref="BL6:BL17" si="10">+M6+AD6+AU6</f>
        <v>2847549.9981024642</v>
      </c>
      <c r="BM6" s="12">
        <f t="shared" ref="BM6:BM17" si="11">+N6+AE6+AV6</f>
        <v>2849367</v>
      </c>
      <c r="BN6" s="12">
        <f>+O6+AF6+AW6</f>
        <v>2916091.3</v>
      </c>
      <c r="BO6" s="12">
        <f>+P6+AG6+AX6</f>
        <v>3061186</v>
      </c>
      <c r="BP6" s="12">
        <f>+AA6+AH6+AY6</f>
        <v>3643128</v>
      </c>
      <c r="BQ6" s="12">
        <f>+AB6+AI6+AZ6</f>
        <v>3324266</v>
      </c>
    </row>
    <row r="7" spans="1:69" s="6" customFormat="1" ht="15.6" x14ac:dyDescent="0.3">
      <c r="A7" s="15" t="s">
        <v>5</v>
      </c>
      <c r="B7" s="16">
        <v>1479519</v>
      </c>
      <c r="C7" s="16">
        <v>1387946</v>
      </c>
      <c r="D7" s="16">
        <v>1729917</v>
      </c>
      <c r="E7" s="16">
        <v>1411102</v>
      </c>
      <c r="F7" s="16">
        <v>2019248</v>
      </c>
      <c r="G7" s="16">
        <v>1620341</v>
      </c>
      <c r="H7" s="16">
        <v>2021250</v>
      </c>
      <c r="I7" s="16">
        <v>2301245</v>
      </c>
      <c r="J7" s="16">
        <v>2161031</v>
      </c>
      <c r="K7" s="16">
        <v>2523396</v>
      </c>
      <c r="L7" s="16">
        <v>2412331</v>
      </c>
      <c r="M7" s="16">
        <v>2565266</v>
      </c>
      <c r="N7" s="16">
        <v>2435529</v>
      </c>
      <c r="O7" s="16">
        <v>2772830</v>
      </c>
      <c r="P7" s="16">
        <v>3046132</v>
      </c>
      <c r="Q7" s="16">
        <v>353661</v>
      </c>
      <c r="R7" s="14">
        <v>348162</v>
      </c>
      <c r="S7" s="14">
        <v>488644</v>
      </c>
      <c r="T7" s="14">
        <v>502600</v>
      </c>
      <c r="U7" s="14">
        <v>380301</v>
      </c>
      <c r="V7" s="14">
        <v>281520</v>
      </c>
      <c r="W7" s="14">
        <v>237665</v>
      </c>
      <c r="X7" s="14">
        <v>254444</v>
      </c>
      <c r="Y7" s="14">
        <v>231672</v>
      </c>
      <c r="Z7" s="14">
        <v>296472</v>
      </c>
      <c r="AA7" s="14">
        <v>3006862</v>
      </c>
      <c r="AB7" s="14">
        <v>3042346</v>
      </c>
      <c r="AC7" s="14">
        <v>183594</v>
      </c>
      <c r="AD7" s="14">
        <v>286404</v>
      </c>
      <c r="AE7" s="14">
        <v>210732</v>
      </c>
      <c r="AF7" s="14">
        <v>312936</v>
      </c>
      <c r="AG7" s="14">
        <v>250197</v>
      </c>
      <c r="AH7" s="14">
        <v>276927.99923559104</v>
      </c>
      <c r="AI7" s="14">
        <v>223954</v>
      </c>
      <c r="AJ7" s="14">
        <v>14018</v>
      </c>
      <c r="AK7" s="14">
        <v>13768</v>
      </c>
      <c r="AL7" s="14">
        <v>9048</v>
      </c>
      <c r="AM7" s="14">
        <v>8570</v>
      </c>
      <c r="AN7" s="14">
        <v>12951</v>
      </c>
      <c r="AO7" s="14">
        <v>6870</v>
      </c>
      <c r="AP7" s="14">
        <v>11419</v>
      </c>
      <c r="AQ7" s="14">
        <v>14100</v>
      </c>
      <c r="AR7" s="14">
        <v>18800</v>
      </c>
      <c r="AS7" s="14">
        <v>22528</v>
      </c>
      <c r="AT7" s="14">
        <v>28038</v>
      </c>
      <c r="AU7" s="14">
        <v>8530</v>
      </c>
      <c r="AV7" s="14">
        <v>29724</v>
      </c>
      <c r="AW7" s="14">
        <v>40144</v>
      </c>
      <c r="AX7" s="14">
        <v>42438</v>
      </c>
      <c r="AY7" s="14">
        <v>37233</v>
      </c>
      <c r="AZ7" s="14">
        <v>45656</v>
      </c>
      <c r="BA7" s="14">
        <f t="shared" ref="BA7:BA17" si="12">SUM(B7+Q7+AJ7)</f>
        <v>1847198</v>
      </c>
      <c r="BB7" s="16">
        <f t="shared" si="0"/>
        <v>1749876</v>
      </c>
      <c r="BC7" s="14">
        <f t="shared" si="1"/>
        <v>2227609</v>
      </c>
      <c r="BD7" s="14">
        <f t="shared" si="2"/>
        <v>1922272</v>
      </c>
      <c r="BE7" s="14">
        <f t="shared" si="3"/>
        <v>2412500</v>
      </c>
      <c r="BF7" s="14">
        <f t="shared" si="4"/>
        <v>1908731</v>
      </c>
      <c r="BG7" s="14">
        <f t="shared" si="5"/>
        <v>2270334</v>
      </c>
      <c r="BH7" s="16">
        <f t="shared" si="6"/>
        <v>2569789</v>
      </c>
      <c r="BI7" s="16">
        <f t="shared" si="7"/>
        <v>2411503</v>
      </c>
      <c r="BJ7" s="16">
        <f t="shared" si="8"/>
        <v>2842396</v>
      </c>
      <c r="BK7" s="16">
        <f t="shared" si="9"/>
        <v>2623963</v>
      </c>
      <c r="BL7" s="14">
        <f t="shared" si="10"/>
        <v>2860200</v>
      </c>
      <c r="BM7" s="16">
        <f t="shared" si="11"/>
        <v>2675985</v>
      </c>
      <c r="BN7" s="16">
        <f t="shared" ref="BN7:BN17" si="13">+O7+AF7+AW7</f>
        <v>3125910</v>
      </c>
      <c r="BO7" s="16">
        <f t="shared" ref="BO7:BO17" si="14">+P7+AG7+AX7</f>
        <v>3338767</v>
      </c>
      <c r="BP7" s="16">
        <f t="shared" ref="BP7:BP17" si="15">+AA7+AH7+AY7</f>
        <v>3321022.9992355909</v>
      </c>
      <c r="BQ7" s="16">
        <f t="shared" ref="BQ7:BQ17" si="16">+AB7+AI7+AZ7</f>
        <v>3311956</v>
      </c>
    </row>
    <row r="8" spans="1:69" s="6" customFormat="1" ht="15.6" x14ac:dyDescent="0.3">
      <c r="A8" s="15" t="s">
        <v>6</v>
      </c>
      <c r="B8" s="16">
        <v>1721891</v>
      </c>
      <c r="C8" s="16">
        <v>1396587</v>
      </c>
      <c r="D8" s="16">
        <v>1530785</v>
      </c>
      <c r="E8" s="16">
        <v>1684137</v>
      </c>
      <c r="F8" s="16">
        <v>2192390</v>
      </c>
      <c r="G8" s="16">
        <v>1669720</v>
      </c>
      <c r="H8" s="16">
        <v>1812039</v>
      </c>
      <c r="I8" s="16">
        <v>2507214</v>
      </c>
      <c r="J8" s="16">
        <v>2319516</v>
      </c>
      <c r="K8" s="16">
        <v>2458943</v>
      </c>
      <c r="L8" s="16">
        <v>2738662</v>
      </c>
      <c r="M8" s="16">
        <v>2520087</v>
      </c>
      <c r="N8" s="16">
        <v>2792692</v>
      </c>
      <c r="O8" s="16">
        <v>3127622</v>
      </c>
      <c r="P8" s="16">
        <v>3111168</v>
      </c>
      <c r="Q8" s="16">
        <v>327280</v>
      </c>
      <c r="R8" s="14">
        <v>416383</v>
      </c>
      <c r="S8" s="14">
        <v>488859</v>
      </c>
      <c r="T8" s="14">
        <v>275100</v>
      </c>
      <c r="U8" s="14">
        <v>459300</v>
      </c>
      <c r="V8" s="14">
        <v>218000</v>
      </c>
      <c r="W8" s="14">
        <v>292588</v>
      </c>
      <c r="X8" s="14">
        <v>208538</v>
      </c>
      <c r="Y8" s="14">
        <v>307534</v>
      </c>
      <c r="Z8" s="14">
        <v>251177</v>
      </c>
      <c r="AA8" s="14">
        <v>3817682.0045864549</v>
      </c>
      <c r="AB8" s="14">
        <v>3325306</v>
      </c>
      <c r="AC8" s="14">
        <v>241428</v>
      </c>
      <c r="AD8" s="14">
        <v>262390</v>
      </c>
      <c r="AE8" s="14">
        <v>211169</v>
      </c>
      <c r="AF8" s="14">
        <v>231859</v>
      </c>
      <c r="AG8" s="14">
        <v>248016</v>
      </c>
      <c r="AH8" s="14">
        <v>235833.00412780899</v>
      </c>
      <c r="AI8" s="14">
        <v>149366</v>
      </c>
      <c r="AJ8" s="14">
        <v>14525</v>
      </c>
      <c r="AK8" s="14">
        <v>14173</v>
      </c>
      <c r="AL8" s="14">
        <v>12700</v>
      </c>
      <c r="AM8" s="14">
        <v>9288</v>
      </c>
      <c r="AN8" s="14">
        <v>13350</v>
      </c>
      <c r="AO8" s="14">
        <v>6520</v>
      </c>
      <c r="AP8" s="14">
        <v>12785</v>
      </c>
      <c r="AQ8" s="14">
        <v>11900</v>
      </c>
      <c r="AR8" s="14">
        <v>18400</v>
      </c>
      <c r="AS8" s="14">
        <v>22822</v>
      </c>
      <c r="AT8" s="14">
        <v>16743</v>
      </c>
      <c r="AU8" s="14">
        <v>8642</v>
      </c>
      <c r="AV8" s="14">
        <v>34006</v>
      </c>
      <c r="AW8" s="14">
        <v>37775</v>
      </c>
      <c r="AX8" s="14">
        <v>46940</v>
      </c>
      <c r="AY8" s="14">
        <v>39465</v>
      </c>
      <c r="AZ8" s="14">
        <v>41988</v>
      </c>
      <c r="BA8" s="14">
        <f t="shared" si="12"/>
        <v>2063696</v>
      </c>
      <c r="BB8" s="16">
        <f t="shared" si="0"/>
        <v>1827143</v>
      </c>
      <c r="BC8" s="14">
        <f t="shared" si="1"/>
        <v>2032344</v>
      </c>
      <c r="BD8" s="14">
        <f t="shared" si="2"/>
        <v>1968525</v>
      </c>
      <c r="BE8" s="14">
        <f t="shared" si="3"/>
        <v>2665040</v>
      </c>
      <c r="BF8" s="14">
        <f t="shared" si="4"/>
        <v>1894240</v>
      </c>
      <c r="BG8" s="14">
        <f t="shared" si="5"/>
        <v>2117412</v>
      </c>
      <c r="BH8" s="16">
        <f t="shared" si="6"/>
        <v>2727652</v>
      </c>
      <c r="BI8" s="16">
        <f t="shared" si="7"/>
        <v>2645450</v>
      </c>
      <c r="BJ8" s="16">
        <f t="shared" si="8"/>
        <v>2732942</v>
      </c>
      <c r="BK8" s="16">
        <f t="shared" si="9"/>
        <v>2996833</v>
      </c>
      <c r="BL8" s="14">
        <f t="shared" si="10"/>
        <v>2791119</v>
      </c>
      <c r="BM8" s="16">
        <f t="shared" si="11"/>
        <v>3037867</v>
      </c>
      <c r="BN8" s="16">
        <f t="shared" si="13"/>
        <v>3397256</v>
      </c>
      <c r="BO8" s="16">
        <f t="shared" si="14"/>
        <v>3406124</v>
      </c>
      <c r="BP8" s="16">
        <f t="shared" si="15"/>
        <v>4092980.0087142638</v>
      </c>
      <c r="BQ8" s="16">
        <f t="shared" si="16"/>
        <v>3516660</v>
      </c>
    </row>
    <row r="9" spans="1:69" s="6" customFormat="1" ht="15.6" x14ac:dyDescent="0.3">
      <c r="A9" s="15" t="s">
        <v>7</v>
      </c>
      <c r="B9" s="16">
        <v>1399175</v>
      </c>
      <c r="C9" s="16">
        <v>1552178</v>
      </c>
      <c r="D9" s="16">
        <v>1458247</v>
      </c>
      <c r="E9" s="16">
        <v>1639221</v>
      </c>
      <c r="F9" s="16">
        <v>1912553</v>
      </c>
      <c r="G9" s="16">
        <v>1547694</v>
      </c>
      <c r="H9" s="16">
        <v>1971001</v>
      </c>
      <c r="I9" s="16">
        <v>2246221</v>
      </c>
      <c r="J9" s="16">
        <v>2503460</v>
      </c>
      <c r="K9" s="16">
        <v>1868943</v>
      </c>
      <c r="L9" s="16">
        <v>2460422</v>
      </c>
      <c r="M9" s="16">
        <v>2403527.3009318993</v>
      </c>
      <c r="N9" s="16">
        <v>2079842</v>
      </c>
      <c r="O9" s="16">
        <v>3227721.8</v>
      </c>
      <c r="P9" s="16">
        <v>2795912</v>
      </c>
      <c r="Q9" s="16">
        <v>320605</v>
      </c>
      <c r="R9" s="14">
        <v>360620</v>
      </c>
      <c r="S9" s="14">
        <v>387800</v>
      </c>
      <c r="T9" s="14">
        <v>343025</v>
      </c>
      <c r="U9" s="14">
        <v>432210</v>
      </c>
      <c r="V9" s="14">
        <v>193636</v>
      </c>
      <c r="W9" s="14">
        <v>215526</v>
      </c>
      <c r="X9" s="14">
        <v>299990</v>
      </c>
      <c r="Y9" s="14">
        <v>294342</v>
      </c>
      <c r="Z9" s="14">
        <v>272595</v>
      </c>
      <c r="AA9" s="14">
        <v>3521686.9993175617</v>
      </c>
      <c r="AB9" s="14">
        <v>3201763</v>
      </c>
      <c r="AC9" s="14">
        <v>280281</v>
      </c>
      <c r="AD9" s="14">
        <v>305250.10752688203</v>
      </c>
      <c r="AE9" s="14">
        <v>176837.4</v>
      </c>
      <c r="AF9" s="14">
        <v>262964</v>
      </c>
      <c r="AG9" s="14">
        <v>241479</v>
      </c>
      <c r="AH9" s="14">
        <v>213124</v>
      </c>
      <c r="AI9" s="14">
        <v>287078</v>
      </c>
      <c r="AJ9" s="14">
        <v>15456</v>
      </c>
      <c r="AK9" s="14">
        <v>12584</v>
      </c>
      <c r="AL9" s="14">
        <v>8716</v>
      </c>
      <c r="AM9" s="14">
        <v>10500</v>
      </c>
      <c r="AN9" s="14">
        <v>13300</v>
      </c>
      <c r="AO9" s="14">
        <v>3544</v>
      </c>
      <c r="AP9" s="14">
        <v>13116</v>
      </c>
      <c r="AQ9" s="14">
        <v>12850</v>
      </c>
      <c r="AR9" s="14">
        <v>37028</v>
      </c>
      <c r="AS9" s="14">
        <v>12550</v>
      </c>
      <c r="AT9" s="14">
        <v>13321</v>
      </c>
      <c r="AU9" s="14">
        <v>9196</v>
      </c>
      <c r="AV9" s="14">
        <v>28600</v>
      </c>
      <c r="AW9" s="14">
        <v>39735</v>
      </c>
      <c r="AX9" s="14">
        <v>27489</v>
      </c>
      <c r="AY9" s="14">
        <v>51719</v>
      </c>
      <c r="AZ9" s="14">
        <v>52568</v>
      </c>
      <c r="BA9" s="14">
        <f t="shared" si="12"/>
        <v>1735236</v>
      </c>
      <c r="BB9" s="16">
        <f t="shared" si="0"/>
        <v>1925382</v>
      </c>
      <c r="BC9" s="14">
        <f t="shared" si="1"/>
        <v>1854763</v>
      </c>
      <c r="BD9" s="14">
        <f t="shared" si="2"/>
        <v>1992746</v>
      </c>
      <c r="BE9" s="14">
        <f t="shared" si="3"/>
        <v>2358063</v>
      </c>
      <c r="BF9" s="14">
        <f t="shared" si="4"/>
        <v>1744874</v>
      </c>
      <c r="BG9" s="14">
        <f t="shared" si="5"/>
        <v>2199643</v>
      </c>
      <c r="BH9" s="16">
        <f t="shared" si="6"/>
        <v>2559061</v>
      </c>
      <c r="BI9" s="16">
        <f t="shared" si="7"/>
        <v>2834830</v>
      </c>
      <c r="BJ9" s="16">
        <f t="shared" si="8"/>
        <v>2154088</v>
      </c>
      <c r="BK9" s="16">
        <f t="shared" si="9"/>
        <v>2754024</v>
      </c>
      <c r="BL9" s="14">
        <f t="shared" si="10"/>
        <v>2717973.4084587814</v>
      </c>
      <c r="BM9" s="16">
        <f t="shared" si="11"/>
        <v>2285279.4</v>
      </c>
      <c r="BN9" s="16">
        <f t="shared" si="13"/>
        <v>3530420.8</v>
      </c>
      <c r="BO9" s="16">
        <f t="shared" si="14"/>
        <v>3064880</v>
      </c>
      <c r="BP9" s="16">
        <f t="shared" si="15"/>
        <v>3786529.9993175617</v>
      </c>
      <c r="BQ9" s="16">
        <f t="shared" si="16"/>
        <v>3541409</v>
      </c>
    </row>
    <row r="10" spans="1:69" s="6" customFormat="1" ht="15.6" x14ac:dyDescent="0.3">
      <c r="A10" s="15" t="s">
        <v>8</v>
      </c>
      <c r="B10" s="16">
        <v>1556273</v>
      </c>
      <c r="C10" s="16">
        <v>1739900</v>
      </c>
      <c r="D10" s="16">
        <v>1549605</v>
      </c>
      <c r="E10" s="16">
        <v>1690826</v>
      </c>
      <c r="F10" s="16">
        <v>2103440</v>
      </c>
      <c r="G10" s="16">
        <v>2058727</v>
      </c>
      <c r="H10" s="16">
        <v>2132185</v>
      </c>
      <c r="I10" s="16">
        <v>1957239</v>
      </c>
      <c r="J10" s="16">
        <v>2514534</v>
      </c>
      <c r="K10" s="16">
        <v>2065693</v>
      </c>
      <c r="L10" s="16">
        <v>2658887</v>
      </c>
      <c r="M10" s="16">
        <v>2827770</v>
      </c>
      <c r="N10" s="16">
        <v>2583524</v>
      </c>
      <c r="O10" s="16">
        <v>2593429.2401433727</v>
      </c>
      <c r="P10" s="16">
        <v>2861978</v>
      </c>
      <c r="Q10" s="16">
        <v>301554</v>
      </c>
      <c r="R10" s="14">
        <v>424239</v>
      </c>
      <c r="S10" s="14">
        <v>316900</v>
      </c>
      <c r="T10" s="14">
        <v>308600</v>
      </c>
      <c r="U10" s="14">
        <v>430531</v>
      </c>
      <c r="V10" s="14">
        <v>221402</v>
      </c>
      <c r="W10" s="14">
        <v>200532</v>
      </c>
      <c r="X10" s="14">
        <v>266094</v>
      </c>
      <c r="Y10" s="14">
        <v>268906</v>
      </c>
      <c r="Z10" s="14">
        <v>168106</v>
      </c>
      <c r="AA10" s="14">
        <v>3911138.9954504096</v>
      </c>
      <c r="AB10" s="14">
        <v>3255370</v>
      </c>
      <c r="AC10" s="14">
        <v>251736</v>
      </c>
      <c r="AD10" s="14">
        <v>178558</v>
      </c>
      <c r="AE10" s="14">
        <v>251190</v>
      </c>
      <c r="AF10" s="14">
        <v>156753</v>
      </c>
      <c r="AG10" s="14">
        <v>260783</v>
      </c>
      <c r="AH10" s="14">
        <v>83636</v>
      </c>
      <c r="AI10" s="14">
        <v>249125</v>
      </c>
      <c r="AJ10" s="14">
        <v>16397</v>
      </c>
      <c r="AK10" s="14">
        <v>13278</v>
      </c>
      <c r="AL10" s="14">
        <v>11599</v>
      </c>
      <c r="AM10" s="14">
        <v>12050</v>
      </c>
      <c r="AN10" s="14">
        <v>15600</v>
      </c>
      <c r="AO10" s="14">
        <v>7920</v>
      </c>
      <c r="AP10" s="14">
        <v>19100</v>
      </c>
      <c r="AQ10" s="14">
        <v>14100</v>
      </c>
      <c r="AR10" s="14">
        <v>37778</v>
      </c>
      <c r="AS10" s="14">
        <v>19887</v>
      </c>
      <c r="AT10" s="14">
        <v>13653</v>
      </c>
      <c r="AU10" s="14">
        <v>9942</v>
      </c>
      <c r="AV10" s="14">
        <v>23044</v>
      </c>
      <c r="AW10" s="14">
        <v>37154</v>
      </c>
      <c r="AX10" s="14">
        <v>36582</v>
      </c>
      <c r="AY10" s="14">
        <v>55471</v>
      </c>
      <c r="AZ10" s="14">
        <v>28049</v>
      </c>
      <c r="BA10" s="14">
        <f t="shared" si="12"/>
        <v>1874224</v>
      </c>
      <c r="BB10" s="16">
        <f t="shared" si="0"/>
        <v>2177417</v>
      </c>
      <c r="BC10" s="14">
        <f t="shared" si="1"/>
        <v>1878104</v>
      </c>
      <c r="BD10" s="14">
        <f t="shared" si="2"/>
        <v>2011476</v>
      </c>
      <c r="BE10" s="14">
        <f t="shared" si="3"/>
        <v>2549571</v>
      </c>
      <c r="BF10" s="14">
        <f t="shared" si="4"/>
        <v>2288049</v>
      </c>
      <c r="BG10" s="14">
        <f t="shared" si="5"/>
        <v>2351817</v>
      </c>
      <c r="BH10" s="16">
        <f t="shared" si="6"/>
        <v>2237433</v>
      </c>
      <c r="BI10" s="16">
        <f t="shared" si="7"/>
        <v>2821218</v>
      </c>
      <c r="BJ10" s="16">
        <f t="shared" si="8"/>
        <v>2253686</v>
      </c>
      <c r="BK10" s="16">
        <f t="shared" si="9"/>
        <v>2924276</v>
      </c>
      <c r="BL10" s="14">
        <f t="shared" si="10"/>
        <v>3016270</v>
      </c>
      <c r="BM10" s="16">
        <f t="shared" si="11"/>
        <v>2857758</v>
      </c>
      <c r="BN10" s="16">
        <f t="shared" si="13"/>
        <v>2787336.2401433727</v>
      </c>
      <c r="BO10" s="16">
        <f t="shared" si="14"/>
        <v>3159343</v>
      </c>
      <c r="BP10" s="16">
        <f t="shared" si="15"/>
        <v>4050245.9954504096</v>
      </c>
      <c r="BQ10" s="16">
        <f t="shared" si="16"/>
        <v>3532544</v>
      </c>
    </row>
    <row r="11" spans="1:69" s="6" customFormat="1" ht="15.6" x14ac:dyDescent="0.3">
      <c r="A11" s="15" t="s">
        <v>9</v>
      </c>
      <c r="B11" s="16">
        <v>1401401</v>
      </c>
      <c r="C11" s="16">
        <v>1673477</v>
      </c>
      <c r="D11" s="16">
        <v>1633155</v>
      </c>
      <c r="E11" s="16">
        <v>1557564</v>
      </c>
      <c r="F11" s="16">
        <v>2099659</v>
      </c>
      <c r="G11" s="16">
        <v>1986468</v>
      </c>
      <c r="H11" s="16">
        <v>1822711</v>
      </c>
      <c r="I11" s="16">
        <v>2326744</v>
      </c>
      <c r="J11" s="16">
        <v>1813415</v>
      </c>
      <c r="K11" s="16">
        <v>2358728</v>
      </c>
      <c r="L11" s="16">
        <v>2282295</v>
      </c>
      <c r="M11" s="16">
        <v>2406176.9964157706</v>
      </c>
      <c r="N11" s="16">
        <v>2539127</v>
      </c>
      <c r="O11" s="16">
        <v>3234041.5806451617</v>
      </c>
      <c r="P11" s="16">
        <v>3107827</v>
      </c>
      <c r="Q11" s="16">
        <v>222311</v>
      </c>
      <c r="R11" s="14">
        <v>467512</v>
      </c>
      <c r="S11" s="14">
        <v>226980</v>
      </c>
      <c r="T11" s="14">
        <v>360255</v>
      </c>
      <c r="U11" s="14">
        <v>408000</v>
      </c>
      <c r="V11" s="14">
        <v>309094</v>
      </c>
      <c r="W11" s="14">
        <v>276471</v>
      </c>
      <c r="X11" s="14">
        <v>243545</v>
      </c>
      <c r="Y11" s="14">
        <v>273154</v>
      </c>
      <c r="Z11" s="14">
        <v>259176</v>
      </c>
      <c r="AA11" s="14">
        <v>3379974</v>
      </c>
      <c r="AB11" s="14">
        <v>3086511</v>
      </c>
      <c r="AC11" s="14">
        <v>188260</v>
      </c>
      <c r="AD11" s="14">
        <v>208054.107526882</v>
      </c>
      <c r="AE11" s="14">
        <v>243475</v>
      </c>
      <c r="AF11" s="14">
        <v>252220</v>
      </c>
      <c r="AG11" s="14">
        <v>192510</v>
      </c>
      <c r="AH11" s="14">
        <v>221136</v>
      </c>
      <c r="AI11" s="14">
        <v>283878</v>
      </c>
      <c r="AJ11" s="14">
        <v>16600</v>
      </c>
      <c r="AK11" s="14">
        <v>13142</v>
      </c>
      <c r="AL11" s="14">
        <v>12146</v>
      </c>
      <c r="AM11" s="14">
        <v>11470</v>
      </c>
      <c r="AN11" s="14">
        <v>23700</v>
      </c>
      <c r="AO11" s="14">
        <v>9540</v>
      </c>
      <c r="AP11" s="14">
        <v>13550</v>
      </c>
      <c r="AQ11" s="14">
        <v>15100</v>
      </c>
      <c r="AR11" s="14">
        <v>18095</v>
      </c>
      <c r="AS11" s="14">
        <v>18323</v>
      </c>
      <c r="AT11" s="14">
        <v>20718</v>
      </c>
      <c r="AU11" s="14">
        <v>10600</v>
      </c>
      <c r="AV11" s="14">
        <v>27667</v>
      </c>
      <c r="AW11" s="14">
        <v>35682</v>
      </c>
      <c r="AX11" s="14">
        <v>44110</v>
      </c>
      <c r="AY11" s="14">
        <v>22855</v>
      </c>
      <c r="AZ11" s="14">
        <v>30116</v>
      </c>
      <c r="BA11" s="14">
        <f t="shared" si="12"/>
        <v>1640312</v>
      </c>
      <c r="BB11" s="16">
        <f t="shared" si="0"/>
        <v>2154131</v>
      </c>
      <c r="BC11" s="14">
        <f t="shared" si="1"/>
        <v>1872281</v>
      </c>
      <c r="BD11" s="14">
        <f t="shared" si="2"/>
        <v>1929289</v>
      </c>
      <c r="BE11" s="14">
        <f t="shared" si="3"/>
        <v>2531359</v>
      </c>
      <c r="BF11" s="14">
        <f t="shared" si="4"/>
        <v>2305102</v>
      </c>
      <c r="BG11" s="14">
        <f t="shared" si="5"/>
        <v>2112732</v>
      </c>
      <c r="BH11" s="16">
        <f t="shared" si="6"/>
        <v>2585389</v>
      </c>
      <c r="BI11" s="16">
        <f t="shared" si="7"/>
        <v>2104664</v>
      </c>
      <c r="BJ11" s="16">
        <f t="shared" si="8"/>
        <v>2636227</v>
      </c>
      <c r="BK11" s="16">
        <f t="shared" si="9"/>
        <v>2491273</v>
      </c>
      <c r="BL11" s="14">
        <f t="shared" si="10"/>
        <v>2624831.1039426527</v>
      </c>
      <c r="BM11" s="16">
        <f t="shared" si="11"/>
        <v>2810269</v>
      </c>
      <c r="BN11" s="16">
        <f t="shared" si="13"/>
        <v>3521943.5806451617</v>
      </c>
      <c r="BO11" s="16">
        <f t="shared" si="14"/>
        <v>3344447</v>
      </c>
      <c r="BP11" s="16">
        <f t="shared" si="15"/>
        <v>3623965</v>
      </c>
      <c r="BQ11" s="16">
        <f t="shared" si="16"/>
        <v>3400505</v>
      </c>
    </row>
    <row r="12" spans="1:69" s="6" customFormat="1" ht="15.6" x14ac:dyDescent="0.3">
      <c r="A12" s="15" t="s">
        <v>10</v>
      </c>
      <c r="B12" s="16">
        <v>1357304</v>
      </c>
      <c r="C12" s="14">
        <v>1530374</v>
      </c>
      <c r="D12" s="14">
        <v>1564456</v>
      </c>
      <c r="E12" s="14">
        <v>1769740</v>
      </c>
      <c r="F12" s="14">
        <v>1799532</v>
      </c>
      <c r="G12" s="14">
        <v>1755940</v>
      </c>
      <c r="H12" s="14">
        <v>1939791</v>
      </c>
      <c r="I12" s="14">
        <v>2469272</v>
      </c>
      <c r="J12" s="14">
        <v>2334432</v>
      </c>
      <c r="K12" s="14">
        <v>1798339</v>
      </c>
      <c r="L12" s="14">
        <v>2427416</v>
      </c>
      <c r="M12" s="14">
        <v>2955248</v>
      </c>
      <c r="N12" s="14">
        <v>2561139</v>
      </c>
      <c r="O12" s="14">
        <v>3001302</v>
      </c>
      <c r="P12" s="14">
        <v>2979778</v>
      </c>
      <c r="Q12" s="14">
        <v>385279</v>
      </c>
      <c r="R12" s="14">
        <v>430674</v>
      </c>
      <c r="S12" s="14">
        <v>250131</v>
      </c>
      <c r="T12" s="14">
        <v>373300</v>
      </c>
      <c r="U12" s="14">
        <v>321050</v>
      </c>
      <c r="V12" s="14">
        <v>284493</v>
      </c>
      <c r="W12" s="14">
        <v>324156</v>
      </c>
      <c r="X12" s="14">
        <v>192862</v>
      </c>
      <c r="Y12" s="14">
        <v>250450</v>
      </c>
      <c r="Z12" s="14">
        <v>214790</v>
      </c>
      <c r="AA12" s="14">
        <v>2907727</v>
      </c>
      <c r="AB12" s="193">
        <v>3005913</v>
      </c>
      <c r="AC12" s="14">
        <v>128278</v>
      </c>
      <c r="AD12" s="14">
        <v>260606</v>
      </c>
      <c r="AE12" s="14">
        <v>192485</v>
      </c>
      <c r="AF12" s="14">
        <v>317559</v>
      </c>
      <c r="AG12" s="14">
        <v>251436</v>
      </c>
      <c r="AH12" s="14">
        <v>272150</v>
      </c>
      <c r="AI12" s="193">
        <v>230193</v>
      </c>
      <c r="AJ12" s="14">
        <v>15667</v>
      </c>
      <c r="AK12" s="14">
        <v>12275</v>
      </c>
      <c r="AL12" s="14">
        <v>10959</v>
      </c>
      <c r="AM12" s="14">
        <v>9794</v>
      </c>
      <c r="AN12" s="14">
        <v>8966</v>
      </c>
      <c r="AO12" s="14">
        <v>10350</v>
      </c>
      <c r="AP12" s="14">
        <v>10650</v>
      </c>
      <c r="AQ12" s="14">
        <v>14350</v>
      </c>
      <c r="AR12" s="14">
        <v>21159</v>
      </c>
      <c r="AS12" s="14">
        <v>14392</v>
      </c>
      <c r="AT12" s="14">
        <v>20739</v>
      </c>
      <c r="AU12" s="14">
        <v>15354</v>
      </c>
      <c r="AV12" s="14">
        <v>30324</v>
      </c>
      <c r="AW12" s="14">
        <v>29225</v>
      </c>
      <c r="AX12" s="14">
        <v>32107</v>
      </c>
      <c r="AY12" s="14">
        <v>24280</v>
      </c>
      <c r="AZ12" s="193">
        <v>31490</v>
      </c>
      <c r="BA12" s="14">
        <f t="shared" si="12"/>
        <v>1758250</v>
      </c>
      <c r="BB12" s="16">
        <f t="shared" si="0"/>
        <v>1973323</v>
      </c>
      <c r="BC12" s="14">
        <f t="shared" si="1"/>
        <v>1825546</v>
      </c>
      <c r="BD12" s="14">
        <f t="shared" si="2"/>
        <v>2152834</v>
      </c>
      <c r="BE12" s="14">
        <f t="shared" si="3"/>
        <v>2129548</v>
      </c>
      <c r="BF12" s="14">
        <f t="shared" si="4"/>
        <v>2050783</v>
      </c>
      <c r="BG12" s="14">
        <f t="shared" si="5"/>
        <v>2274597</v>
      </c>
      <c r="BH12" s="16">
        <f t="shared" si="6"/>
        <v>2676484</v>
      </c>
      <c r="BI12" s="16">
        <f t="shared" si="7"/>
        <v>2606041</v>
      </c>
      <c r="BJ12" s="16">
        <f t="shared" si="8"/>
        <v>2027521</v>
      </c>
      <c r="BK12" s="16">
        <f t="shared" si="9"/>
        <v>2576433</v>
      </c>
      <c r="BL12" s="14">
        <f t="shared" si="10"/>
        <v>3231208</v>
      </c>
      <c r="BM12" s="16">
        <f t="shared" si="11"/>
        <v>2783948</v>
      </c>
      <c r="BN12" s="16">
        <f t="shared" si="13"/>
        <v>3348086</v>
      </c>
      <c r="BO12" s="16">
        <f t="shared" si="14"/>
        <v>3263321</v>
      </c>
      <c r="BP12" s="16">
        <f t="shared" si="15"/>
        <v>3204157</v>
      </c>
      <c r="BQ12" s="194">
        <f t="shared" si="16"/>
        <v>3267596</v>
      </c>
    </row>
    <row r="13" spans="1:69" s="6" customFormat="1" ht="15.6" x14ac:dyDescent="0.3">
      <c r="A13" s="15" t="s">
        <v>11</v>
      </c>
      <c r="B13" s="16">
        <v>1245321</v>
      </c>
      <c r="C13" s="14">
        <v>1487171</v>
      </c>
      <c r="D13" s="14">
        <v>1549537</v>
      </c>
      <c r="E13" s="14">
        <v>1803224</v>
      </c>
      <c r="F13" s="14">
        <v>2178036</v>
      </c>
      <c r="G13" s="14">
        <v>1816759</v>
      </c>
      <c r="H13" s="14">
        <v>1811398</v>
      </c>
      <c r="I13" s="14">
        <v>2377931</v>
      </c>
      <c r="J13" s="14">
        <v>2723241</v>
      </c>
      <c r="K13" s="14">
        <v>1993716</v>
      </c>
      <c r="L13" s="14">
        <v>2633318</v>
      </c>
      <c r="M13" s="14">
        <v>2543869.0035842289</v>
      </c>
      <c r="N13" s="14">
        <v>2931129</v>
      </c>
      <c r="O13" s="14">
        <v>2599129.6</v>
      </c>
      <c r="P13" s="14">
        <v>2965271</v>
      </c>
      <c r="Q13" s="14">
        <v>330200</v>
      </c>
      <c r="R13" s="14">
        <v>327717</v>
      </c>
      <c r="S13" s="14">
        <v>323026</v>
      </c>
      <c r="T13" s="14">
        <v>425671</v>
      </c>
      <c r="U13" s="14">
        <v>431570</v>
      </c>
      <c r="V13" s="14">
        <v>281812</v>
      </c>
      <c r="W13" s="14">
        <v>312834</v>
      </c>
      <c r="X13" s="14">
        <v>262157</v>
      </c>
      <c r="Y13" s="14">
        <v>187609</v>
      </c>
      <c r="Z13" s="14">
        <v>239094</v>
      </c>
      <c r="AA13" s="14">
        <v>3504615</v>
      </c>
      <c r="AB13" s="14"/>
      <c r="AC13" s="14">
        <v>170538</v>
      </c>
      <c r="AD13" s="14">
        <v>278189.00358422898</v>
      </c>
      <c r="AE13" s="14">
        <v>250024</v>
      </c>
      <c r="AF13" s="14">
        <v>214460</v>
      </c>
      <c r="AG13" s="14">
        <v>156801</v>
      </c>
      <c r="AH13" s="14">
        <v>239904</v>
      </c>
      <c r="AI13" s="14"/>
      <c r="AJ13" s="14">
        <v>14495</v>
      </c>
      <c r="AK13" s="14">
        <v>9380</v>
      </c>
      <c r="AL13" s="14">
        <v>9416</v>
      </c>
      <c r="AM13" s="14">
        <v>10950</v>
      </c>
      <c r="AN13" s="14">
        <v>11474</v>
      </c>
      <c r="AO13" s="14">
        <v>8400</v>
      </c>
      <c r="AP13" s="14">
        <v>18550</v>
      </c>
      <c r="AQ13" s="14">
        <v>15100</v>
      </c>
      <c r="AR13" s="14">
        <v>23561</v>
      </c>
      <c r="AS13" s="14">
        <v>17446</v>
      </c>
      <c r="AT13" s="14">
        <v>20223</v>
      </c>
      <c r="AU13" s="14">
        <v>8870</v>
      </c>
      <c r="AV13" s="14">
        <v>30396</v>
      </c>
      <c r="AW13" s="14">
        <v>22908</v>
      </c>
      <c r="AX13" s="14">
        <v>71463</v>
      </c>
      <c r="AY13" s="14">
        <v>19168</v>
      </c>
      <c r="AZ13" s="14"/>
      <c r="BA13" s="14">
        <f t="shared" si="12"/>
        <v>1590016</v>
      </c>
      <c r="BB13" s="16">
        <f t="shared" si="0"/>
        <v>1824268</v>
      </c>
      <c r="BC13" s="14">
        <f t="shared" si="1"/>
        <v>1881979</v>
      </c>
      <c r="BD13" s="14">
        <f t="shared" si="2"/>
        <v>2239845</v>
      </c>
      <c r="BE13" s="14">
        <f t="shared" si="3"/>
        <v>2621080</v>
      </c>
      <c r="BF13" s="14">
        <f t="shared" si="4"/>
        <v>2106971</v>
      </c>
      <c r="BG13" s="14">
        <f t="shared" si="5"/>
        <v>2142782</v>
      </c>
      <c r="BH13" s="16">
        <f t="shared" si="6"/>
        <v>2655188</v>
      </c>
      <c r="BI13" s="16">
        <f t="shared" si="7"/>
        <v>2934411</v>
      </c>
      <c r="BJ13" s="16">
        <f t="shared" si="8"/>
        <v>2250256</v>
      </c>
      <c r="BK13" s="16">
        <f t="shared" si="9"/>
        <v>2824079</v>
      </c>
      <c r="BL13" s="14">
        <f t="shared" si="10"/>
        <v>2830928.0071684578</v>
      </c>
      <c r="BM13" s="16">
        <f t="shared" si="11"/>
        <v>3211549</v>
      </c>
      <c r="BN13" s="16">
        <f t="shared" si="13"/>
        <v>2836497.6</v>
      </c>
      <c r="BO13" s="16">
        <f t="shared" si="14"/>
        <v>3193535</v>
      </c>
      <c r="BP13" s="16">
        <f t="shared" si="15"/>
        <v>3763687</v>
      </c>
      <c r="BQ13" s="16">
        <f t="shared" si="16"/>
        <v>0</v>
      </c>
    </row>
    <row r="14" spans="1:69" s="6" customFormat="1" ht="15.6" x14ac:dyDescent="0.3">
      <c r="A14" s="15" t="s">
        <v>12</v>
      </c>
      <c r="B14" s="16">
        <v>1029407</v>
      </c>
      <c r="C14" s="14">
        <v>1482248</v>
      </c>
      <c r="D14" s="14">
        <v>1506870</v>
      </c>
      <c r="E14" s="14">
        <v>1852263</v>
      </c>
      <c r="F14" s="14">
        <v>2368531</v>
      </c>
      <c r="G14" s="14">
        <v>2016979</v>
      </c>
      <c r="H14" s="14">
        <v>2080353</v>
      </c>
      <c r="I14" s="14">
        <v>1928890</v>
      </c>
      <c r="J14" s="14">
        <v>2644468</v>
      </c>
      <c r="K14" s="14">
        <v>2560075</v>
      </c>
      <c r="L14" s="14">
        <v>2117626</v>
      </c>
      <c r="M14" s="14">
        <v>2708723</v>
      </c>
      <c r="N14" s="14">
        <v>2900408.9408602151</v>
      </c>
      <c r="O14" s="14">
        <v>2702586.476702509</v>
      </c>
      <c r="P14" s="14">
        <v>3043835</v>
      </c>
      <c r="Q14" s="14">
        <v>262174</v>
      </c>
      <c r="R14" s="14">
        <v>395601</v>
      </c>
      <c r="S14" s="14">
        <v>285645</v>
      </c>
      <c r="T14" s="14">
        <v>404700</v>
      </c>
      <c r="U14" s="14">
        <v>357900</v>
      </c>
      <c r="V14" s="14">
        <v>219920</v>
      </c>
      <c r="W14" s="14">
        <v>269886</v>
      </c>
      <c r="X14" s="14">
        <v>289059</v>
      </c>
      <c r="Y14" s="14">
        <v>188970</v>
      </c>
      <c r="Z14" s="14">
        <v>112912</v>
      </c>
      <c r="AA14" s="14">
        <v>3051588</v>
      </c>
      <c r="AB14" s="14"/>
      <c r="AC14" s="14">
        <v>186860</v>
      </c>
      <c r="AD14" s="14">
        <v>121788</v>
      </c>
      <c r="AE14" s="14">
        <v>258566</v>
      </c>
      <c r="AF14" s="14">
        <v>150737</v>
      </c>
      <c r="AG14" s="14">
        <v>337905</v>
      </c>
      <c r="AH14" s="14">
        <v>262518</v>
      </c>
      <c r="AI14" s="14"/>
      <c r="AJ14" s="14">
        <v>14192</v>
      </c>
      <c r="AK14" s="14">
        <v>9300</v>
      </c>
      <c r="AL14" s="14">
        <v>11920</v>
      </c>
      <c r="AM14" s="14">
        <v>14100</v>
      </c>
      <c r="AN14" s="14">
        <v>4650</v>
      </c>
      <c r="AO14" s="14">
        <v>10350</v>
      </c>
      <c r="AP14" s="14">
        <v>20100</v>
      </c>
      <c r="AQ14" s="14">
        <v>15630</v>
      </c>
      <c r="AR14" s="14">
        <v>22360</v>
      </c>
      <c r="AS14" s="14">
        <v>16502</v>
      </c>
      <c r="AT14" s="14">
        <v>16260</v>
      </c>
      <c r="AU14" s="14">
        <v>9828</v>
      </c>
      <c r="AV14" s="14">
        <v>21239</v>
      </c>
      <c r="AW14" s="14">
        <v>36120</v>
      </c>
      <c r="AX14" s="14">
        <v>39004</v>
      </c>
      <c r="AY14" s="14">
        <v>34702</v>
      </c>
      <c r="AZ14" s="14"/>
      <c r="BA14" s="14">
        <f t="shared" si="12"/>
        <v>1305773</v>
      </c>
      <c r="BB14" s="16">
        <f t="shared" si="0"/>
        <v>1887149</v>
      </c>
      <c r="BC14" s="14">
        <f t="shared" si="1"/>
        <v>1804435</v>
      </c>
      <c r="BD14" s="14">
        <f t="shared" si="2"/>
        <v>2271063</v>
      </c>
      <c r="BE14" s="14">
        <f t="shared" si="3"/>
        <v>2731081</v>
      </c>
      <c r="BF14" s="14">
        <f t="shared" si="4"/>
        <v>2247249</v>
      </c>
      <c r="BG14" s="14">
        <f t="shared" si="5"/>
        <v>2370339</v>
      </c>
      <c r="BH14" s="16">
        <f t="shared" si="6"/>
        <v>2233579</v>
      </c>
      <c r="BI14" s="16">
        <f t="shared" si="7"/>
        <v>2855798</v>
      </c>
      <c r="BJ14" s="16">
        <f t="shared" si="8"/>
        <v>2689489</v>
      </c>
      <c r="BK14" s="16">
        <f t="shared" si="9"/>
        <v>2320746</v>
      </c>
      <c r="BL14" s="14">
        <f t="shared" si="10"/>
        <v>2840339</v>
      </c>
      <c r="BM14" s="16">
        <f t="shared" si="11"/>
        <v>3180213.9408602151</v>
      </c>
      <c r="BN14" s="16">
        <f t="shared" si="13"/>
        <v>2889443.476702509</v>
      </c>
      <c r="BO14" s="16">
        <f t="shared" si="14"/>
        <v>3420744</v>
      </c>
      <c r="BP14" s="16">
        <f t="shared" si="15"/>
        <v>3348808</v>
      </c>
      <c r="BQ14" s="16">
        <f t="shared" si="16"/>
        <v>0</v>
      </c>
    </row>
    <row r="15" spans="1:69" s="6" customFormat="1" ht="15.6" x14ac:dyDescent="0.3">
      <c r="A15" s="15" t="s">
        <v>29</v>
      </c>
      <c r="B15" s="16">
        <v>1140815</v>
      </c>
      <c r="C15" s="14">
        <v>1796036</v>
      </c>
      <c r="D15" s="14">
        <v>1523917</v>
      </c>
      <c r="E15" s="14">
        <v>1846524</v>
      </c>
      <c r="F15" s="14">
        <v>2038842</v>
      </c>
      <c r="G15" s="14">
        <v>2184633</v>
      </c>
      <c r="H15" s="14">
        <v>2097568</v>
      </c>
      <c r="I15" s="14">
        <v>2042577</v>
      </c>
      <c r="J15" s="14">
        <v>2539391</v>
      </c>
      <c r="K15" s="14">
        <v>2292894</v>
      </c>
      <c r="L15" s="14">
        <v>2278750</v>
      </c>
      <c r="M15" s="14">
        <v>2765480</v>
      </c>
      <c r="N15" s="14">
        <v>2853015.4</v>
      </c>
      <c r="O15" s="14">
        <v>2854483</v>
      </c>
      <c r="P15" s="14">
        <v>3459668</v>
      </c>
      <c r="Q15" s="14">
        <v>305001</v>
      </c>
      <c r="R15" s="14">
        <v>566607</v>
      </c>
      <c r="S15" s="14">
        <v>391918</v>
      </c>
      <c r="T15" s="14">
        <v>303200</v>
      </c>
      <c r="U15" s="14">
        <v>275390</v>
      </c>
      <c r="V15" s="14">
        <v>310838</v>
      </c>
      <c r="W15" s="14">
        <v>328199</v>
      </c>
      <c r="X15" s="14">
        <v>245618</v>
      </c>
      <c r="Y15" s="14">
        <v>213370</v>
      </c>
      <c r="Z15" s="14">
        <v>178576</v>
      </c>
      <c r="AA15" s="14">
        <v>3238235</v>
      </c>
      <c r="AB15" s="14"/>
      <c r="AC15" s="14">
        <v>258604</v>
      </c>
      <c r="AD15" s="14">
        <v>98430</v>
      </c>
      <c r="AE15" s="14">
        <v>176738</v>
      </c>
      <c r="AF15" s="14">
        <v>261996</v>
      </c>
      <c r="AG15" s="14">
        <v>277042</v>
      </c>
      <c r="AH15" s="14">
        <v>233489</v>
      </c>
      <c r="AI15" s="14"/>
      <c r="AJ15" s="14">
        <v>12714</v>
      </c>
      <c r="AK15" s="14">
        <v>8225</v>
      </c>
      <c r="AL15" s="14">
        <v>9200</v>
      </c>
      <c r="AM15" s="14">
        <v>13460</v>
      </c>
      <c r="AN15" s="14">
        <v>7263</v>
      </c>
      <c r="AO15" s="14">
        <v>11175</v>
      </c>
      <c r="AP15" s="14">
        <v>21050</v>
      </c>
      <c r="AQ15" s="14">
        <v>12850</v>
      </c>
      <c r="AR15" s="14">
        <v>25376</v>
      </c>
      <c r="AS15" s="14">
        <v>13581</v>
      </c>
      <c r="AT15" s="14">
        <v>5731</v>
      </c>
      <c r="AU15" s="14">
        <v>9224</v>
      </c>
      <c r="AV15" s="14">
        <v>27126</v>
      </c>
      <c r="AW15" s="14">
        <v>21799</v>
      </c>
      <c r="AX15" s="14">
        <v>44281</v>
      </c>
      <c r="AY15" s="14">
        <v>44396</v>
      </c>
      <c r="AZ15" s="14"/>
      <c r="BA15" s="14">
        <f t="shared" si="12"/>
        <v>1458530</v>
      </c>
      <c r="BB15" s="16">
        <f t="shared" si="0"/>
        <v>2370868</v>
      </c>
      <c r="BC15" s="14">
        <f t="shared" si="1"/>
        <v>1925035</v>
      </c>
      <c r="BD15" s="14">
        <f t="shared" si="2"/>
        <v>2163184</v>
      </c>
      <c r="BE15" s="14">
        <f t="shared" si="3"/>
        <v>2321495</v>
      </c>
      <c r="BF15" s="14">
        <f t="shared" si="4"/>
        <v>2506646</v>
      </c>
      <c r="BG15" s="14">
        <f t="shared" si="5"/>
        <v>2446817</v>
      </c>
      <c r="BH15" s="16">
        <f t="shared" si="6"/>
        <v>2301045</v>
      </c>
      <c r="BI15" s="16">
        <f t="shared" si="7"/>
        <v>2778137</v>
      </c>
      <c r="BJ15" s="16">
        <f t="shared" si="8"/>
        <v>2485051</v>
      </c>
      <c r="BK15" s="16">
        <f t="shared" si="9"/>
        <v>2543085</v>
      </c>
      <c r="BL15" s="14">
        <f t="shared" si="10"/>
        <v>2873134</v>
      </c>
      <c r="BM15" s="16">
        <f t="shared" si="11"/>
        <v>3056879.4</v>
      </c>
      <c r="BN15" s="16">
        <f t="shared" si="13"/>
        <v>3138278</v>
      </c>
      <c r="BO15" s="16">
        <f t="shared" si="14"/>
        <v>3780991</v>
      </c>
      <c r="BP15" s="16">
        <f t="shared" si="15"/>
        <v>3516120</v>
      </c>
      <c r="BQ15" s="16">
        <f t="shared" si="16"/>
        <v>0</v>
      </c>
    </row>
    <row r="16" spans="1:69" s="6" customFormat="1" ht="15.6" x14ac:dyDescent="0.3">
      <c r="A16" s="15" t="s">
        <v>14</v>
      </c>
      <c r="B16" s="16">
        <v>1171603</v>
      </c>
      <c r="C16" s="14">
        <v>1645284</v>
      </c>
      <c r="D16" s="14">
        <v>1667276</v>
      </c>
      <c r="E16" s="14">
        <v>1858816</v>
      </c>
      <c r="F16" s="14">
        <v>1737240</v>
      </c>
      <c r="G16" s="14">
        <v>2267874</v>
      </c>
      <c r="H16" s="14">
        <v>2264616</v>
      </c>
      <c r="I16" s="14">
        <v>1826056</v>
      </c>
      <c r="J16" s="14">
        <v>2671554</v>
      </c>
      <c r="K16" s="14">
        <v>2272574</v>
      </c>
      <c r="L16" s="14">
        <v>2498810</v>
      </c>
      <c r="M16" s="14">
        <v>2409728</v>
      </c>
      <c r="N16" s="14">
        <v>2713585</v>
      </c>
      <c r="O16" s="14">
        <v>2877305.3727598544</v>
      </c>
      <c r="P16" s="14">
        <v>3297121</v>
      </c>
      <c r="Q16" s="14">
        <v>456695</v>
      </c>
      <c r="R16" s="14">
        <v>454870</v>
      </c>
      <c r="S16" s="14">
        <v>260900</v>
      </c>
      <c r="T16" s="14">
        <v>378010</v>
      </c>
      <c r="U16" s="14">
        <v>368885</v>
      </c>
      <c r="V16" s="14">
        <v>401526</v>
      </c>
      <c r="W16" s="14">
        <v>364528</v>
      </c>
      <c r="X16" s="14">
        <v>283831</v>
      </c>
      <c r="Y16" s="14">
        <v>212656</v>
      </c>
      <c r="Z16" s="14">
        <v>247053</v>
      </c>
      <c r="AA16" s="14">
        <v>3448573</v>
      </c>
      <c r="AB16" s="14"/>
      <c r="AC16" s="14">
        <v>252488</v>
      </c>
      <c r="AD16" s="14">
        <v>169524</v>
      </c>
      <c r="AE16" s="14">
        <v>205557</v>
      </c>
      <c r="AF16" s="14">
        <v>227849</v>
      </c>
      <c r="AG16" s="14">
        <v>279552</v>
      </c>
      <c r="AH16" s="14">
        <v>275588</v>
      </c>
      <c r="AI16" s="14"/>
      <c r="AJ16" s="14">
        <v>5127</v>
      </c>
      <c r="AK16" s="14">
        <v>6960</v>
      </c>
      <c r="AL16" s="14">
        <v>6855</v>
      </c>
      <c r="AM16" s="14">
        <v>12380</v>
      </c>
      <c r="AN16" s="14">
        <v>2672</v>
      </c>
      <c r="AO16" s="14">
        <v>10700</v>
      </c>
      <c r="AP16" s="14">
        <v>10750</v>
      </c>
      <c r="AQ16" s="14">
        <v>14190</v>
      </c>
      <c r="AR16" s="14">
        <v>16024</v>
      </c>
      <c r="AS16" s="14">
        <v>9336</v>
      </c>
      <c r="AT16" s="14">
        <v>12783</v>
      </c>
      <c r="AU16" s="14">
        <v>7925</v>
      </c>
      <c r="AV16" s="14">
        <v>30435</v>
      </c>
      <c r="AW16" s="14">
        <v>24314</v>
      </c>
      <c r="AX16" s="14">
        <v>32066</v>
      </c>
      <c r="AY16" s="14">
        <v>42082</v>
      </c>
      <c r="AZ16" s="14"/>
      <c r="BA16" s="14">
        <f t="shared" si="12"/>
        <v>1633425</v>
      </c>
      <c r="BB16" s="16">
        <f t="shared" si="0"/>
        <v>2107114</v>
      </c>
      <c r="BC16" s="14">
        <f t="shared" si="1"/>
        <v>1935031</v>
      </c>
      <c r="BD16" s="14">
        <f t="shared" si="2"/>
        <v>2249206</v>
      </c>
      <c r="BE16" s="14">
        <f t="shared" si="3"/>
        <v>2108797</v>
      </c>
      <c r="BF16" s="14">
        <f t="shared" si="4"/>
        <v>2680100</v>
      </c>
      <c r="BG16" s="14">
        <f t="shared" si="5"/>
        <v>2639894</v>
      </c>
      <c r="BH16" s="16">
        <f t="shared" si="6"/>
        <v>2124077</v>
      </c>
      <c r="BI16" s="16">
        <f t="shared" si="7"/>
        <v>2900234</v>
      </c>
      <c r="BJ16" s="16">
        <f t="shared" si="8"/>
        <v>2528963</v>
      </c>
      <c r="BK16" s="16">
        <f t="shared" si="9"/>
        <v>2764081</v>
      </c>
      <c r="BL16" s="14">
        <f t="shared" si="10"/>
        <v>2587177</v>
      </c>
      <c r="BM16" s="16">
        <f t="shared" si="11"/>
        <v>2949577</v>
      </c>
      <c r="BN16" s="16">
        <f t="shared" si="13"/>
        <v>3129468.3727598544</v>
      </c>
      <c r="BO16" s="16">
        <f t="shared" si="14"/>
        <v>3608739</v>
      </c>
      <c r="BP16" s="16">
        <f t="shared" si="15"/>
        <v>3766243</v>
      </c>
      <c r="BQ16" s="16">
        <f t="shared" si="16"/>
        <v>0</v>
      </c>
    </row>
    <row r="17" spans="1:69" s="6" customFormat="1" ht="16.2" thickBot="1" x14ac:dyDescent="0.35">
      <c r="A17" s="17" t="s">
        <v>15</v>
      </c>
      <c r="B17" s="18">
        <v>1384354</v>
      </c>
      <c r="C17" s="19">
        <v>1713131</v>
      </c>
      <c r="D17" s="19">
        <v>1710187</v>
      </c>
      <c r="E17" s="19">
        <v>2011361</v>
      </c>
      <c r="F17" s="19">
        <v>1875696</v>
      </c>
      <c r="G17" s="19">
        <v>2052080</v>
      </c>
      <c r="H17" s="19">
        <v>1891699</v>
      </c>
      <c r="I17" s="19">
        <v>1978598</v>
      </c>
      <c r="J17" s="19">
        <v>2440956</v>
      </c>
      <c r="K17" s="19">
        <v>2510937</v>
      </c>
      <c r="L17" s="19">
        <v>2686927</v>
      </c>
      <c r="M17" s="19">
        <v>2496283.14</v>
      </c>
      <c r="N17" s="19">
        <v>2850423</v>
      </c>
      <c r="O17" s="19">
        <v>2913015</v>
      </c>
      <c r="P17" s="19">
        <v>3546886</v>
      </c>
      <c r="Q17" s="19">
        <v>450641</v>
      </c>
      <c r="R17" s="19">
        <v>337085</v>
      </c>
      <c r="S17" s="19">
        <v>395800</v>
      </c>
      <c r="T17" s="19">
        <v>351451</v>
      </c>
      <c r="U17" s="19">
        <v>244450</v>
      </c>
      <c r="V17" s="19">
        <v>279942</v>
      </c>
      <c r="W17" s="19">
        <v>346598</v>
      </c>
      <c r="X17" s="19">
        <v>168170</v>
      </c>
      <c r="Y17" s="19">
        <v>251151</v>
      </c>
      <c r="Z17" s="19">
        <v>263472</v>
      </c>
      <c r="AA17" s="19">
        <v>3039775</v>
      </c>
      <c r="AB17" s="19"/>
      <c r="AC17" s="19">
        <v>191978</v>
      </c>
      <c r="AD17" s="19">
        <v>206580</v>
      </c>
      <c r="AE17" s="19">
        <v>226132</v>
      </c>
      <c r="AF17" s="19">
        <v>180487</v>
      </c>
      <c r="AG17" s="19">
        <v>232189</v>
      </c>
      <c r="AH17" s="19">
        <v>297913</v>
      </c>
      <c r="AI17" s="19"/>
      <c r="AJ17" s="19">
        <v>3441</v>
      </c>
      <c r="AK17" s="14">
        <v>5950</v>
      </c>
      <c r="AL17" s="14">
        <v>8100</v>
      </c>
      <c r="AM17" s="14">
        <v>7000</v>
      </c>
      <c r="AN17" s="14">
        <v>750</v>
      </c>
      <c r="AO17" s="14">
        <v>8405</v>
      </c>
      <c r="AP17" s="14">
        <v>4200</v>
      </c>
      <c r="AQ17" s="14">
        <v>6000</v>
      </c>
      <c r="AR17" s="14">
        <v>13260</v>
      </c>
      <c r="AS17" s="14">
        <v>11310</v>
      </c>
      <c r="AT17" s="14">
        <v>13951</v>
      </c>
      <c r="AU17" s="14">
        <v>15700</v>
      </c>
      <c r="AV17" s="14">
        <v>12617</v>
      </c>
      <c r="AW17" s="14">
        <v>17432</v>
      </c>
      <c r="AX17" s="14">
        <v>22444</v>
      </c>
      <c r="AY17" s="14">
        <v>31797</v>
      </c>
      <c r="AZ17" s="14"/>
      <c r="BA17" s="14">
        <f t="shared" si="12"/>
        <v>1838436</v>
      </c>
      <c r="BB17" s="18">
        <f t="shared" si="0"/>
        <v>2056166</v>
      </c>
      <c r="BC17" s="19">
        <f t="shared" si="1"/>
        <v>2114087</v>
      </c>
      <c r="BD17" s="14">
        <f t="shared" si="2"/>
        <v>2369812</v>
      </c>
      <c r="BE17" s="19">
        <f t="shared" si="3"/>
        <v>2120896</v>
      </c>
      <c r="BF17" s="19">
        <f t="shared" si="4"/>
        <v>2340427</v>
      </c>
      <c r="BG17" s="19">
        <f t="shared" si="5"/>
        <v>2242497</v>
      </c>
      <c r="BH17" s="18">
        <f t="shared" si="6"/>
        <v>2152768</v>
      </c>
      <c r="BI17" s="18">
        <f t="shared" si="7"/>
        <v>2705367</v>
      </c>
      <c r="BJ17" s="18">
        <f t="shared" si="8"/>
        <v>2785719</v>
      </c>
      <c r="BK17" s="18">
        <f t="shared" si="9"/>
        <v>2892856</v>
      </c>
      <c r="BL17" s="19">
        <f t="shared" si="10"/>
        <v>2718563.14</v>
      </c>
      <c r="BM17" s="18">
        <f t="shared" si="11"/>
        <v>3089172</v>
      </c>
      <c r="BN17" s="18">
        <f t="shared" si="13"/>
        <v>3110934</v>
      </c>
      <c r="BO17" s="18">
        <f t="shared" si="14"/>
        <v>3801519</v>
      </c>
      <c r="BP17" s="18">
        <f t="shared" si="15"/>
        <v>3369485</v>
      </c>
      <c r="BQ17" s="18">
        <f t="shared" si="16"/>
        <v>0</v>
      </c>
    </row>
    <row r="18" spans="1:69" ht="16.2" thickBot="1" x14ac:dyDescent="0.35">
      <c r="A18" s="21" t="s">
        <v>28</v>
      </c>
      <c r="B18" s="21">
        <f>SUM(B6:B17)</f>
        <v>16451480</v>
      </c>
      <c r="C18" s="21">
        <f>SUM(C6:C17)</f>
        <v>18958235</v>
      </c>
      <c r="D18" s="21">
        <f>SUM(D6:D17)</f>
        <v>18944997</v>
      </c>
      <c r="E18" s="21">
        <f t="shared" ref="E18:P18" si="17">SUM(E6:E17)</f>
        <v>20623581</v>
      </c>
      <c r="F18" s="21">
        <f t="shared" si="17"/>
        <v>24390148</v>
      </c>
      <c r="G18" s="21">
        <f t="shared" si="17"/>
        <v>23101332</v>
      </c>
      <c r="H18" s="21">
        <f t="shared" si="17"/>
        <v>23914584</v>
      </c>
      <c r="I18" s="21">
        <f t="shared" si="17"/>
        <v>26418643</v>
      </c>
      <c r="J18" s="21">
        <f>SUM(J6:J17)</f>
        <v>28809874</v>
      </c>
      <c r="K18" s="21">
        <f>SUM(K6:K17)</f>
        <v>27101653</v>
      </c>
      <c r="L18" s="21">
        <f>SUM(L6:L17)</f>
        <v>29849348</v>
      </c>
      <c r="M18" s="21">
        <f t="shared" si="17"/>
        <v>31239275.439034361</v>
      </c>
      <c r="N18" s="21">
        <f t="shared" si="17"/>
        <v>31872903.340860214</v>
      </c>
      <c r="O18" s="21">
        <f t="shared" si="17"/>
        <v>34582931.370250903</v>
      </c>
      <c r="P18" s="21">
        <f t="shared" si="17"/>
        <v>37067977</v>
      </c>
      <c r="Q18" s="21">
        <f t="shared" ref="Q18:AQ18" si="18">SUM(Q6:Q17)</f>
        <v>4218299</v>
      </c>
      <c r="R18" s="21">
        <f t="shared" si="18"/>
        <v>4988517</v>
      </c>
      <c r="S18" s="21">
        <f t="shared" si="18"/>
        <v>4265830</v>
      </c>
      <c r="T18" s="21">
        <f t="shared" si="18"/>
        <v>4448384</v>
      </c>
      <c r="U18" s="21">
        <f t="shared" si="18"/>
        <v>4480397</v>
      </c>
      <c r="V18" s="21">
        <f t="shared" si="18"/>
        <v>3307283</v>
      </c>
      <c r="W18" s="21">
        <f t="shared" si="18"/>
        <v>3462131</v>
      </c>
      <c r="X18" s="21">
        <f t="shared" si="18"/>
        <v>3017576</v>
      </c>
      <c r="Y18" s="21">
        <f t="shared" si="18"/>
        <v>2924961</v>
      </c>
      <c r="Z18" s="21">
        <f t="shared" si="18"/>
        <v>2717422</v>
      </c>
      <c r="AA18" s="21">
        <f t="shared" si="18"/>
        <v>40166049.999354422</v>
      </c>
      <c r="AB18" s="21">
        <f t="shared" si="18"/>
        <v>22024457</v>
      </c>
      <c r="AC18" s="21">
        <f t="shared" si="18"/>
        <v>2584565</v>
      </c>
      <c r="AD18" s="21">
        <f t="shared" si="18"/>
        <v>2574956.2186379931</v>
      </c>
      <c r="AE18" s="21">
        <f t="shared" si="18"/>
        <v>2595265.4</v>
      </c>
      <c r="AF18" s="21">
        <f t="shared" si="18"/>
        <v>2779634</v>
      </c>
      <c r="AG18" s="21">
        <f t="shared" si="18"/>
        <v>2905515</v>
      </c>
      <c r="AH18" s="21">
        <f t="shared" si="18"/>
        <v>2889168.0033633998</v>
      </c>
      <c r="AI18" s="21">
        <f t="shared" si="18"/>
        <v>1595464</v>
      </c>
      <c r="AJ18" s="21">
        <f t="shared" si="18"/>
        <v>157072</v>
      </c>
      <c r="AK18" s="21">
        <f t="shared" si="18"/>
        <v>127585</v>
      </c>
      <c r="AL18" s="21">
        <f t="shared" si="18"/>
        <v>117479</v>
      </c>
      <c r="AM18" s="21">
        <f t="shared" si="18"/>
        <v>126622</v>
      </c>
      <c r="AN18" s="21">
        <f t="shared" si="18"/>
        <v>124427</v>
      </c>
      <c r="AO18" s="21">
        <f t="shared" si="18"/>
        <v>98149</v>
      </c>
      <c r="AP18" s="21">
        <f t="shared" si="18"/>
        <v>170583</v>
      </c>
      <c r="AQ18" s="21">
        <f t="shared" si="18"/>
        <v>157170</v>
      </c>
      <c r="AR18" s="21">
        <f t="shared" ref="AR18:AZ18" si="19">SUM(AR6:AR17)</f>
        <v>266491</v>
      </c>
      <c r="AS18" s="21">
        <f t="shared" si="19"/>
        <v>194209</v>
      </c>
      <c r="AT18" s="21">
        <f t="shared" si="19"/>
        <v>194271</v>
      </c>
      <c r="AU18" s="21">
        <f t="shared" si="19"/>
        <v>125061</v>
      </c>
      <c r="AV18" s="21">
        <f t="shared" si="19"/>
        <v>319696</v>
      </c>
      <c r="AW18" s="21">
        <f>SUM(AW6:AW17)</f>
        <v>369100</v>
      </c>
      <c r="AX18" s="21">
        <f>SUM(AX6:AX17)</f>
        <v>470104</v>
      </c>
      <c r="AY18" s="21">
        <f t="shared" si="19"/>
        <v>431154</v>
      </c>
      <c r="AZ18" s="21">
        <f t="shared" si="19"/>
        <v>275015</v>
      </c>
      <c r="BA18" s="21">
        <f t="shared" ref="BA18:BK18" si="20">SUM(BA6:BA17)</f>
        <v>20826851</v>
      </c>
      <c r="BB18" s="20">
        <f t="shared" si="20"/>
        <v>24074337</v>
      </c>
      <c r="BC18" s="20">
        <f t="shared" si="20"/>
        <v>23328306</v>
      </c>
      <c r="BD18" s="21">
        <f t="shared" si="20"/>
        <v>25198587</v>
      </c>
      <c r="BE18" s="21">
        <f t="shared" si="20"/>
        <v>28994972</v>
      </c>
      <c r="BF18" s="20">
        <f t="shared" si="20"/>
        <v>26506764</v>
      </c>
      <c r="BG18" s="20">
        <f t="shared" si="20"/>
        <v>27547298</v>
      </c>
      <c r="BH18" s="21">
        <f t="shared" si="20"/>
        <v>29593389</v>
      </c>
      <c r="BI18" s="21">
        <f t="shared" si="20"/>
        <v>32001326</v>
      </c>
      <c r="BJ18" s="21">
        <f t="shared" si="20"/>
        <v>30013284</v>
      </c>
      <c r="BK18" s="21">
        <f t="shared" si="20"/>
        <v>32628184</v>
      </c>
      <c r="BL18" s="21">
        <f>SUM(BL6:BL17)+1</f>
        <v>33939293.657672353</v>
      </c>
      <c r="BM18" s="20">
        <f>SUM(BM6:BM17)+1</f>
        <v>34787865.740860209</v>
      </c>
      <c r="BN18" s="20">
        <f>SUM(BN6:BN17)+1</f>
        <v>37731666.370250903</v>
      </c>
      <c r="BO18" s="20">
        <f>SUM(BO6:BO17)</f>
        <v>40443596</v>
      </c>
      <c r="BP18" s="20">
        <f>SUM(BP6:BP17)</f>
        <v>43486372.002717823</v>
      </c>
      <c r="BQ18" s="20">
        <f>SUM(BQ6:BQ17)</f>
        <v>23894936</v>
      </c>
    </row>
    <row r="20" spans="1:69" ht="15.6" x14ac:dyDescent="0.3">
      <c r="A20" s="23"/>
      <c r="B20" s="7"/>
      <c r="C20" s="5"/>
      <c r="D20" s="5"/>
      <c r="E20" s="5"/>
    </row>
    <row r="21" spans="1:69" x14ac:dyDescent="0.3">
      <c r="A21" s="5"/>
    </row>
  </sheetData>
  <mergeCells count="7">
    <mergeCell ref="B2:BO2"/>
    <mergeCell ref="A4:A5"/>
    <mergeCell ref="AJ4:AZ4"/>
    <mergeCell ref="AC4:AI4"/>
    <mergeCell ref="B4:AB4"/>
    <mergeCell ref="BM4:BQ4"/>
    <mergeCell ref="B3:BQ3"/>
  </mergeCells>
  <phoneticPr fontId="0" type="noConversion"/>
  <printOptions horizontalCentered="1" verticalCentered="1"/>
  <pageMargins left="0.27" right="0.26" top="0.98425196850393704" bottom="0.98425196850393704" header="0" footer="0"/>
  <pageSetup scale="57" orientation="landscape" r:id="rId1"/>
  <headerFooter alignWithMargins="0"/>
  <ignoredErrors>
    <ignoredError sqref="BK18:BO18 BK6:BM6 BK7:BM17" formula="1"/>
    <ignoredError sqref="AZ18 L18:Z18 AC18:AF18 AI18:AW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datospollito</vt:lpstr>
      <vt:lpstr>datospollita</vt:lpstr>
      <vt:lpstr>POLLITO</vt:lpstr>
      <vt:lpstr>POLLITA</vt:lpstr>
      <vt:lpstr>GRAFICAS POLLITO</vt:lpstr>
      <vt:lpstr>GRAFICAS POLLITA</vt:lpstr>
      <vt:lpstr>HISTORICO POLLITA</vt:lpstr>
      <vt:lpstr>'GRAFICAS POLLITA'!Área_de_impresión</vt:lpstr>
      <vt:lpstr>'GRAFICAS POLLITO'!Área_de_impresión</vt:lpstr>
      <vt:lpstr>'HISTORICO POLLITA'!Área_de_impresión</vt:lpstr>
      <vt:lpstr>POLLITA!Área_de_impresión</vt:lpstr>
      <vt:lpstr>POLLITO!Área_de_impresión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Consolidados</dc:title>
  <dc:subject>Encasetamientos</dc:subject>
  <dc:creator>Mario Fernando</dc:creator>
  <cp:lastModifiedBy>Ricardo Rodriguez</cp:lastModifiedBy>
  <cp:lastPrinted>2018-07-17T12:55:43Z</cp:lastPrinted>
  <dcterms:created xsi:type="dcterms:W3CDTF">1998-04-06T22:08:20Z</dcterms:created>
  <dcterms:modified xsi:type="dcterms:W3CDTF">2018-08-14T19:58:19Z</dcterms:modified>
</cp:coreProperties>
</file>