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navi-my.sharepoint.com/personal/dsnieto_fenavi_org/Documents/Documentos/NACIONAL/FENAVI/PRESUPUESTO/2025/PEDIDOS ICA/COMPRA INSUMOS ICA/"/>
    </mc:Choice>
  </mc:AlternateContent>
  <xr:revisionPtr revIDLastSave="14" documentId="8_{6370BC62-C0D0-4D2F-B67A-42FCA0AB28E4}" xr6:coauthVersionLast="47" xr6:coauthVersionMax="47" xr10:uidLastSave="{63EDE4AE-9E96-4655-A3F1-BB005FE4973D}"/>
  <bookViews>
    <workbookView xWindow="-120" yWindow="-120" windowWidth="29040" windowHeight="15840" tabRatio="720" activeTab="2" xr2:uid="{A0957FE2-E3A4-4DD8-A511-3425CBE0A2CF}"/>
  </bookViews>
  <sheets>
    <sheet name="TOMA MUESTRAS - FORMATO OFE" sheetId="5" r:id="rId1"/>
    <sheet name="TOMA MUESTRAS- DISTRIBUCIÓN" sheetId="3" r:id="rId2"/>
    <sheet name="PROCESAMIENTO - FORMATO OFERTA" sheetId="4" r:id="rId3"/>
  </sheets>
  <externalReferences>
    <externalReference r:id="rId4"/>
  </externalReferences>
  <definedNames>
    <definedName name="_xlnm._FilterDatabase" localSheetId="2" hidden="1">'PROCESAMIENTO - FORMATO OFERTA'!$A$1:$M$97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3" l="1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6" i="3"/>
  <c r="Z6" i="3"/>
  <c r="Y6" i="3"/>
  <c r="X6" i="3"/>
  <c r="W6" i="3"/>
  <c r="V6" i="3"/>
  <c r="U6" i="3"/>
  <c r="T6" i="3"/>
  <c r="S6" i="3"/>
  <c r="S36" i="3" s="1"/>
  <c r="S38" i="3" s="1"/>
  <c r="R6" i="3"/>
  <c r="R36" i="3" s="1"/>
  <c r="R38" i="3" s="1"/>
  <c r="Q6" i="3"/>
  <c r="P6" i="3"/>
  <c r="O6" i="3"/>
  <c r="N6" i="3"/>
  <c r="M6" i="3"/>
  <c r="L6" i="3"/>
  <c r="K6" i="3"/>
  <c r="J6" i="3"/>
  <c r="I6" i="3"/>
  <c r="H6" i="3"/>
  <c r="G6" i="3"/>
  <c r="G36" i="3" s="1"/>
  <c r="G38" i="3" s="1"/>
  <c r="F6" i="3"/>
  <c r="F36" i="3" s="1"/>
  <c r="F38" i="3" s="1"/>
  <c r="E6" i="3"/>
  <c r="D6" i="3"/>
  <c r="C6" i="3"/>
  <c r="B6" i="3"/>
  <c r="AA5" i="3"/>
  <c r="Z5" i="3"/>
  <c r="Y5" i="3"/>
  <c r="X5" i="3"/>
  <c r="W5" i="3"/>
  <c r="V5" i="3"/>
  <c r="U5" i="3"/>
  <c r="U36" i="3" s="1"/>
  <c r="U38" i="3" s="1"/>
  <c r="T5" i="3"/>
  <c r="T36" i="3" s="1"/>
  <c r="T38" i="3" s="1"/>
  <c r="S5" i="3"/>
  <c r="R5" i="3"/>
  <c r="Q5" i="3"/>
  <c r="P5" i="3"/>
  <c r="P36" i="3" s="1"/>
  <c r="P38" i="3" s="1"/>
  <c r="O5" i="3"/>
  <c r="N5" i="3"/>
  <c r="M5" i="3"/>
  <c r="L5" i="3"/>
  <c r="K5" i="3"/>
  <c r="J5" i="3"/>
  <c r="I5" i="3"/>
  <c r="I36" i="3" s="1"/>
  <c r="I38" i="3" s="1"/>
  <c r="H5" i="3"/>
  <c r="H36" i="3" s="1"/>
  <c r="H38" i="3" s="1"/>
  <c r="G5" i="3"/>
  <c r="F5" i="3"/>
  <c r="E5" i="3"/>
  <c r="D5" i="3"/>
  <c r="D36" i="3" s="1"/>
  <c r="D38" i="3" s="1"/>
  <c r="C5" i="3"/>
  <c r="B5" i="3"/>
  <c r="AA4" i="3"/>
  <c r="AA36" i="3" s="1"/>
  <c r="AA38" i="3" s="1"/>
  <c r="Z4" i="3"/>
  <c r="Z36" i="3" s="1"/>
  <c r="Z38" i="3" s="1"/>
  <c r="Y4" i="3"/>
  <c r="Y36" i="3" s="1"/>
  <c r="Y38" i="3" s="1"/>
  <c r="X4" i="3"/>
  <c r="X36" i="3" s="1"/>
  <c r="X38" i="3" s="1"/>
  <c r="W4" i="3"/>
  <c r="W36" i="3" s="1"/>
  <c r="W38" i="3" s="1"/>
  <c r="V4" i="3"/>
  <c r="V36" i="3" s="1"/>
  <c r="V38" i="3" s="1"/>
  <c r="U4" i="3"/>
  <c r="T4" i="3"/>
  <c r="S4" i="3"/>
  <c r="R4" i="3"/>
  <c r="Q4" i="3"/>
  <c r="Q36" i="3" s="1"/>
  <c r="Q38" i="3" s="1"/>
  <c r="P4" i="3"/>
  <c r="O4" i="3"/>
  <c r="O36" i="3" s="1"/>
  <c r="O38" i="3" s="1"/>
  <c r="N4" i="3"/>
  <c r="N36" i="3" s="1"/>
  <c r="N38" i="3" s="1"/>
  <c r="M4" i="3"/>
  <c r="M36" i="3" s="1"/>
  <c r="M38" i="3" s="1"/>
  <c r="L4" i="3"/>
  <c r="L36" i="3" s="1"/>
  <c r="L38" i="3" s="1"/>
  <c r="K4" i="3"/>
  <c r="K36" i="3" s="1"/>
  <c r="K38" i="3" s="1"/>
  <c r="J4" i="3"/>
  <c r="J36" i="3" s="1"/>
  <c r="J38" i="3" s="1"/>
  <c r="I4" i="3"/>
  <c r="H4" i="3"/>
  <c r="G4" i="3"/>
  <c r="F4" i="3"/>
  <c r="E4" i="3"/>
  <c r="E36" i="3" s="1"/>
  <c r="E38" i="3" s="1"/>
  <c r="D4" i="3"/>
  <c r="C4" i="3"/>
  <c r="C36" i="3" s="1"/>
  <c r="C38" i="3" s="1"/>
  <c r="B4" i="3"/>
  <c r="B36" i="3" s="1"/>
  <c r="B38" i="3" s="1"/>
  <c r="AA1" i="3"/>
</calcChain>
</file>

<file path=xl/sharedStrings.xml><?xml version="1.0" encoding="utf-8"?>
<sst xmlns="http://schemas.openxmlformats.org/spreadsheetml/2006/main" count="798" uniqueCount="497">
  <si>
    <t xml:space="preserve">Código del material </t>
  </si>
  <si>
    <t xml:space="preserve">Descripción necesidad </t>
  </si>
  <si>
    <t>Entrega</t>
  </si>
  <si>
    <t>Presentación</t>
  </si>
  <si>
    <t>Cantidades requeridas según presentación</t>
  </si>
  <si>
    <t>Referencia proveedor</t>
  </si>
  <si>
    <t>Valor por unidad</t>
  </si>
  <si>
    <t>IVA 19%</t>
  </si>
  <si>
    <t>Valor total material</t>
  </si>
  <si>
    <t xml:space="preserve">Elemento de importación SI/NO </t>
  </si>
  <si>
    <t xml:space="preserve">Tiempo de entrega </t>
  </si>
  <si>
    <t xml:space="preserve">Observaciones </t>
  </si>
  <si>
    <t>REGIONAL</t>
  </si>
  <si>
    <t xml:space="preserve">UNIDAD </t>
  </si>
  <si>
    <t>CAJA X 50 UNIDADES</t>
  </si>
  <si>
    <t>UNIDAD</t>
  </si>
  <si>
    <t>DEPARTAMENTO</t>
  </si>
  <si>
    <t>Unidad</t>
  </si>
  <si>
    <t>CAJA POR 50 UNIDADES</t>
  </si>
  <si>
    <t>CAJA POR 500 UNIDADES</t>
  </si>
  <si>
    <t>CAJA POR 100 UNIDADES</t>
  </si>
  <si>
    <t>Bolsa X 500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</si>
  <si>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</si>
  <si>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</si>
  <si>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</si>
  <si>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</si>
  <si>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</si>
  <si>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</si>
  <si>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</si>
  <si>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</si>
  <si>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</si>
  <si>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</si>
  <si>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</si>
  <si>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</si>
  <si>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</si>
  <si>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</si>
  <si>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</si>
  <si>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</si>
  <si>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</si>
  <si>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</si>
  <si>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</si>
  <si>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</si>
  <si>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</si>
  <si>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</si>
  <si>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</si>
  <si>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</si>
  <si>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</si>
  <si>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</si>
  <si>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</si>
  <si>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</si>
  <si>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</si>
  <si>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</si>
  <si>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</si>
  <si>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</si>
  <si>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 NECESIDADES VEA</t>
  </si>
  <si>
    <t>ENTREGA BOGOTA % adicional 2% Aprox. EVENTUALIDAD</t>
  </si>
  <si>
    <t>TOTAL PEDIDO PROVEEDOR</t>
  </si>
  <si>
    <t>Código del material</t>
  </si>
  <si>
    <t>Descripción necesidad</t>
  </si>
  <si>
    <t xml:space="preserve"> Valor por unidad </t>
  </si>
  <si>
    <t xml:space="preserve"> IVA 19%</t>
  </si>
  <si>
    <t xml:space="preserve"> Valor total material </t>
  </si>
  <si>
    <t>Agarosa de baja electroendosmosis, LE</t>
  </si>
  <si>
    <t>Bogotá</t>
  </si>
  <si>
    <t>AgPath-ID™ ONE STEP RT PCR</t>
  </si>
  <si>
    <t>ANODE BUFFER CONTAINER 3500 SE</t>
  </si>
  <si>
    <t>Antisuero Influenza Aviar H5NX</t>
  </si>
  <si>
    <t>2 ml</t>
  </si>
  <si>
    <t>Armored RNA Enterovirus (250 uL)</t>
  </si>
  <si>
    <t>Bases de PRIMER desalado, desprotegido en ESCALA DE 200nM</t>
  </si>
  <si>
    <t>BDT V3 1 RR 100 SEQ BUFFER</t>
  </si>
  <si>
    <t>CAJA X 200 UNIDADES</t>
  </si>
  <si>
    <t>BOLSA PLÁSTICA AUTOCLAVABLE ROJA EN POLIPROPILENO 48,3 x 61 cm (19" x 23")</t>
  </si>
  <si>
    <t>BOLSA PLÁSTICA AUTOCLAVABLE ROJA EN POLIPROPILENO 96,5 x 122 cm (38" x 48")</t>
  </si>
  <si>
    <t>CONDITIONING REAGENT 3500 SERIES</t>
  </si>
  <si>
    <t>CRIOCAJAS x 25 viales</t>
  </si>
  <si>
    <t>CRIOCAJAS x 81 viales</t>
  </si>
  <si>
    <t>DNeasy Blood &amp; Tissue Kit (250). QIAGEN</t>
  </si>
  <si>
    <t>Enhancer AgPath AB</t>
  </si>
  <si>
    <t>VIAL</t>
  </si>
  <si>
    <t>Vial</t>
  </si>
  <si>
    <t>ETANOL ABSOLUTO 99,5 % GRADO BIOLOGÍA MOLECULAR</t>
  </si>
  <si>
    <t>Litro</t>
  </si>
  <si>
    <t>ETIQUETA TÉRMICA 1" 0,375 ROLLO X 500 MARCA BRADY BMP-61</t>
  </si>
  <si>
    <t>FG BIGDYE XTERMINATOR KIT 2ML</t>
  </si>
  <si>
    <t>FG CAPILLARY ARRAY 8 CAP 50CM</t>
  </si>
  <si>
    <t>GA 3500s, Cathode Buffer Container (CBC); (4 Unds); Applied Biosystems</t>
  </si>
  <si>
    <t>GelRed® Nucleic Acid Stain 10000X Water</t>
  </si>
  <si>
    <t>GoTaq(R) Flexi DNA Polymerase, permite optimización de la concentración de MgCl2 y Buffer 5X Colorless que aumenta la densidad de la muestra para trabajos posteriores en agarosa - 500 Unidades - PROMEGA.</t>
  </si>
  <si>
    <t>GUANTES DE NITRILO AZUL TALLA M CAJA X 100 Unidades (50 pares)</t>
  </si>
  <si>
    <t>GUANTES DE NITRILO AZUL TALLA S CAJA X 100 Unidades (50 pares)</t>
  </si>
  <si>
    <t>Hard-Shell® 96-Well PCR Plates. BIORAD</t>
  </si>
  <si>
    <t>HiDi Formamide</t>
  </si>
  <si>
    <t>Botella</t>
  </si>
  <si>
    <t>ISOPROPANOL (2-propanol) Grado Biologia Molecular</t>
  </si>
  <si>
    <t>Kylt® IBV-Variant 4/91 (793B, CR88)</t>
  </si>
  <si>
    <t>Kylt® IBV-Variant Arkansas</t>
  </si>
  <si>
    <t>Kylt® IBV-Variant Massachussetts</t>
  </si>
  <si>
    <t>Kylt® IBV-Variant QX</t>
  </si>
  <si>
    <t>Low-Profile 0,2 ml 8-Tube x 120 Strips, without Caps, white. BIORAD</t>
  </si>
  <si>
    <t>MAGMAX 96 AI ND VIRAL 4X96 RXN</t>
  </si>
  <si>
    <t>Mangas desechables</t>
  </si>
  <si>
    <t>MEGAScript T7 Transcription Kit</t>
  </si>
  <si>
    <t>Microseal ‘B’ Adhesive Seals, 100. BIORAD</t>
  </si>
  <si>
    <t>NEVERA DE ICOPOR 2 LT</t>
  </si>
  <si>
    <t>NEVERA DE ICOPOR 4 LT</t>
  </si>
  <si>
    <t>OneStep RT-PCR Kit (100)</t>
  </si>
  <si>
    <t>Optical Flat 8-Cap x 120 Strips, for 0.2 ml. PCR tubes/plates. BIORAD</t>
  </si>
  <si>
    <t xml:space="preserve">Overoles antifluidos desechables </t>
  </si>
  <si>
    <t xml:space="preserve">PAPEL SUPER ABSORBENTE 100 FT, CAJA X 4 ROLLOS - VERSY DRY </t>
  </si>
  <si>
    <t>POP 7 384 POLYMER 3500 SERIE</t>
  </si>
  <si>
    <t>PUNTAS TipOne® DE 10 μl CON FILTRO, ESTÉRILES, GRADUADA, LIBRES DE DNasas, RNasas, ADN, y LIBRE DE PIRÓGENOS. RACK 10 X 96</t>
  </si>
  <si>
    <t>PUNTAS TipOne® DE 100 μl CON FILTRO, ESTÉRILES, BISELADA, LIBRES DE DNasas, RNasas, ADN, y LIBRE DE PIROGENOS. RACK 10 X 96</t>
  </si>
  <si>
    <t>PUNTAS TipOne® DE 1000 μl CON FILTRO, ESTÉRILES, GRADUADA, LIBRES DE DNasas, RNasas, ADN, y LIBRE DE PIROGENOS. RACK 10 X 96</t>
  </si>
  <si>
    <t>PUNTAS TipOne® DE 20 μl CON FILTRO, ESTÉRILES, BISELADA, LIBRES DE DNasas, RNasas, ADN, y LIBRE DE PIROGENOS. RACK 10 X 96</t>
  </si>
  <si>
    <t>PUNTAS TipOne® DE 200 μl CON FILTRO, ESTÉRILES, GRADUADA, LIBRES DE DNasas, RNasas, ADN, y LIBRE DE PIROGENOS. RACK 10 X 96</t>
  </si>
  <si>
    <t>QIAquick PCR Purification Kit (250)</t>
  </si>
  <si>
    <t>QuantiTect Probe PCR Kit (200).  QIAGEN</t>
  </si>
  <si>
    <t>QuantiTect Virus + ROX Vial Kit (200)</t>
  </si>
  <si>
    <t>RNase AWAY en Spray solucion para descontaminar material de laboratorio como mesas y micropipetas de RNAsas. X 475ml</t>
  </si>
  <si>
    <t>Rnase inhibitor 40U/ul</t>
  </si>
  <si>
    <t>RNeasy Mini Kit (250)</t>
  </si>
  <si>
    <t>ROLLO WYPALL X80 REGULAR. PAÑOS MULTIUSOS. CONTIENE 80 PAÑOS (42 x 28 cm) CADA UNO</t>
  </si>
  <si>
    <t>SEPTA STRIP 96 WELL TRAY</t>
  </si>
  <si>
    <t>Caja</t>
  </si>
  <si>
    <t>SONDA Taqman purificada (diseñada por usted mismo 200nM), marcada con 6FAM/ VIC/ TET/ HEX como reportero y BHQ como atenuador.</t>
  </si>
  <si>
    <t xml:space="preserve">Suero Fetal Bovino </t>
  </si>
  <si>
    <t xml:space="preserve">SuperScript™ II Reverse Transcriptase. Catalog number:18064071 </t>
  </si>
  <si>
    <t>SuperScript™ VILO™ cDNA Synthesis Kit</t>
  </si>
  <si>
    <t>250 reacciones</t>
  </si>
  <si>
    <t>TAE Buffer (Tris-acetate-EDTA) (50X)</t>
  </si>
  <si>
    <t>TBE READY-PACK™, 10X</t>
  </si>
  <si>
    <t>TINTA RIBONS R4310 MARCA BRADY BMP-61</t>
  </si>
  <si>
    <t>TOPO TA Cloning Kit with PCR 4-TOPO</t>
  </si>
  <si>
    <t>TrackIt™ 100 bp DNA Ladder Invitrogen 10488058</t>
  </si>
  <si>
    <t>Trizol LS Reagent, formulación para uso con muestras líquidas. Frasco x 200 ml. INVITROGEN.</t>
  </si>
  <si>
    <t>TUBOS MICROCENTRÍFUGA (EPPENDORF) 1,5 ml PP., AUTOCLAVABLE, NO ESTÉRIL, LIBRES DE RNAsas, DNAsas, y PIRÓGENOS. COLOR NATURAL</t>
  </si>
  <si>
    <t>UltraPure™ Agarose; (100gr)</t>
  </si>
  <si>
    <t>VetMAX™‑Gold AIV Detection Kit.</t>
  </si>
  <si>
    <t>T-0001</t>
  </si>
  <si>
    <t>T-0002</t>
  </si>
  <si>
    <t>T-0003</t>
  </si>
  <si>
    <t>T-0004</t>
  </si>
  <si>
    <t>T-0005</t>
  </si>
  <si>
    <t>T-0006</t>
  </si>
  <si>
    <t>T-0007</t>
  </si>
  <si>
    <t>T-0008</t>
  </si>
  <si>
    <t>T-0009</t>
  </si>
  <si>
    <t>T-0010</t>
  </si>
  <si>
    <t>T-0011</t>
  </si>
  <si>
    <t>T-0012</t>
  </si>
  <si>
    <t>T-0013</t>
  </si>
  <si>
    <t>T-0014</t>
  </si>
  <si>
    <t>T-0015</t>
  </si>
  <si>
    <t>T-0016</t>
  </si>
  <si>
    <t>T-0017</t>
  </si>
  <si>
    <t>T-0018</t>
  </si>
  <si>
    <t>T-0019</t>
  </si>
  <si>
    <t>T-0020</t>
  </si>
  <si>
    <t>T-0021</t>
  </si>
  <si>
    <t>T-0022</t>
  </si>
  <si>
    <t>T-0023</t>
  </si>
  <si>
    <t>T-0024</t>
  </si>
  <si>
    <t>T-0025</t>
  </si>
  <si>
    <t>T-0026</t>
  </si>
  <si>
    <r>
      <rPr>
        <b/>
        <sz val="10"/>
        <color rgb="FFFF0000"/>
        <rFont val="Calibri"/>
        <family val="2"/>
      </rPr>
      <t xml:space="preserve"> CAVAS DE 7 LITROS POLIOURETANO EXPANDIDO. 
</t>
    </r>
    <r>
      <rPr>
        <b/>
        <sz val="10"/>
        <color rgb="FF000000"/>
        <rFont val="Calibri"/>
        <family val="2"/>
      </rPr>
      <t>ENTREGA REGIONAL</t>
    </r>
  </si>
  <si>
    <r>
      <rPr>
        <b/>
        <sz val="10"/>
        <color rgb="FFFF0000"/>
        <rFont val="Calibri"/>
        <family val="2"/>
      </rPr>
      <t xml:space="preserve"> CAVAS DE 10 LITROS POLIOURETANO EXPANDIDO. 
</t>
    </r>
    <r>
      <rPr>
        <b/>
        <sz val="10"/>
        <color rgb="FF000000"/>
        <rFont val="Calibri"/>
        <family val="2"/>
      </rPr>
      <t>ENTREGA NACIONAL</t>
    </r>
  </si>
  <si>
    <r>
      <rPr>
        <b/>
        <sz val="10"/>
        <color rgb="FFFF0000"/>
        <rFont val="Calibri"/>
        <family val="2"/>
      </rPr>
      <t xml:space="preserve">GUANTES ESTERILES DESECHABLES  DE NITRILO
50% TALLA M
50% TALLA L
</t>
    </r>
    <r>
      <rPr>
        <b/>
        <sz val="10"/>
        <color rgb="FF000000"/>
        <rFont val="Calibri"/>
        <family val="2"/>
      </rPr>
      <t>ENTREGA REGIONAL</t>
    </r>
  </si>
  <si>
    <r>
      <rPr>
        <b/>
        <sz val="10"/>
        <color rgb="FFFF0000"/>
        <rFont val="Calibri"/>
        <family val="2"/>
      </rPr>
      <t xml:space="preserve">GEL REFRIGERANTE POR 500 GRAMOS CADA UNO.
</t>
    </r>
    <r>
      <rPr>
        <b/>
        <sz val="10"/>
        <color rgb="FF000000"/>
        <rFont val="Calibri"/>
        <family val="2"/>
      </rPr>
      <t>ENTREGA REGIONAL</t>
    </r>
  </si>
  <si>
    <r>
      <rPr>
        <b/>
        <sz val="10"/>
        <color rgb="FFFF0000"/>
        <rFont val="Calibri"/>
        <family val="2"/>
      </rPr>
      <t xml:space="preserve">OVEROL DESACHABLE (INCLUYE GORRO, POLAINAS Y TAPABOCAS).
</t>
    </r>
    <r>
      <rPr>
        <b/>
        <sz val="10"/>
        <color rgb="FF000000"/>
        <rFont val="Calibri"/>
        <family val="2"/>
      </rPr>
      <t>ENTREGA REGIONAL</t>
    </r>
  </si>
  <si>
    <r>
      <rPr>
        <b/>
        <sz val="10"/>
        <color rgb="FFFF0000"/>
        <rFont val="Calibri"/>
        <family val="2"/>
      </rPr>
      <t xml:space="preserve">HISOPO DE DACRON ESTERIL MANGO PLASTICO EMPAQUE INDIVIDUAL. 
</t>
    </r>
    <r>
      <rPr>
        <b/>
        <sz val="10"/>
        <color rgb="FF000000"/>
        <rFont val="Calibri"/>
        <family val="2"/>
      </rPr>
      <t>ENTREGA REGIONAL</t>
    </r>
  </si>
  <si>
    <r>
      <rPr>
        <b/>
        <sz val="10"/>
        <color rgb="FFFF0000"/>
        <rFont val="Calibri"/>
        <family val="2"/>
      </rPr>
      <t xml:space="preserve">HISOPOS DE NYLON FLOCADO
</t>
    </r>
    <r>
      <rPr>
        <b/>
        <sz val="10"/>
        <color rgb="FF000000"/>
        <rFont val="Calibri"/>
        <family val="2"/>
      </rPr>
      <t xml:space="preserve">ENTREGA NACIONAL </t>
    </r>
  </si>
  <si>
    <r>
      <rPr>
        <b/>
        <sz val="10"/>
        <color rgb="FFFF0000"/>
        <rFont val="Calibri"/>
        <family val="2"/>
      </rPr>
      <t xml:space="preserve">MEDIO DE TRANSPORTE VIRAL TERMOESTABLE
</t>
    </r>
    <r>
      <rPr>
        <b/>
        <sz val="10"/>
        <color rgb="FF000000"/>
        <rFont val="Calibri"/>
        <family val="2"/>
      </rPr>
      <t>ENTREGA NACIONAL</t>
    </r>
  </si>
  <si>
    <r>
      <rPr>
        <b/>
        <sz val="10"/>
        <color rgb="FFFF0000"/>
        <rFont val="Calibri"/>
        <family val="2"/>
      </rPr>
      <t xml:space="preserve"> TUBO TAPA ROSCA GRADUADO TIPO FALCON X 50 ML.
</t>
    </r>
    <r>
      <rPr>
        <b/>
        <sz val="10"/>
        <color rgb="FF000000"/>
        <rFont val="Calibri"/>
        <family val="2"/>
      </rPr>
      <t>ENTREGA NACIONAL</t>
    </r>
  </si>
  <si>
    <r>
      <rPr>
        <b/>
        <sz val="10"/>
        <color rgb="FFFF0000"/>
        <rFont val="Calibri"/>
        <family val="2"/>
      </rPr>
      <t xml:space="preserve">BOLSA NASCO STAND UP WHITE WRITE ON STRIP FONDO PLANO 7 ONZAS.
</t>
    </r>
    <r>
      <rPr>
        <b/>
        <sz val="10"/>
        <color rgb="FF000000"/>
        <rFont val="Calibri"/>
        <family val="2"/>
      </rPr>
      <t xml:space="preserve">ENTREGA REGIONAL </t>
    </r>
  </si>
  <si>
    <r>
      <rPr>
        <b/>
        <sz val="10"/>
        <color rgb="FFFF0000"/>
        <rFont val="Calibri"/>
        <family val="2"/>
        <scheme val="minor"/>
      </rPr>
      <t xml:space="preserve">JERINGAS 3 MLS
</t>
    </r>
    <r>
      <rPr>
        <b/>
        <sz val="10"/>
        <color rgb="FF000000"/>
        <rFont val="Calibri"/>
        <family val="2"/>
        <scheme val="minor"/>
      </rPr>
      <t>ENTREGA REGIONAL</t>
    </r>
  </si>
  <si>
    <r>
      <rPr>
        <b/>
        <sz val="10"/>
        <color rgb="FFFF0000"/>
        <rFont val="Calibri"/>
        <family val="2"/>
        <scheme val="minor"/>
      </rPr>
      <t xml:space="preserve">TUBO TAPA ROJA 
</t>
    </r>
    <r>
      <rPr>
        <b/>
        <sz val="10"/>
        <color rgb="FF000000"/>
        <rFont val="Calibri"/>
        <family val="2"/>
        <scheme val="minor"/>
      </rPr>
      <t>ENTREGA REGIONAL</t>
    </r>
  </si>
  <si>
    <r>
      <rPr>
        <b/>
        <sz val="10"/>
        <color rgb="FFFF0000"/>
        <rFont val="Calibri"/>
        <family val="2"/>
        <scheme val="minor"/>
      </rPr>
      <t xml:space="preserve">BOLSA NASCO STAND UP WHITE WRITE ON STRIP ESTÉRIL FONDO PLANO 18 ONZAS /300 ml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</si>
  <si>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BOLSAS ESTERILES,CIERRE HERMETICO 1 LITRO FONDO CUADRADO O BAJE FIJA  "NASCO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</si>
  <si>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 ROLLO CINTA PARA EMBALAJE .
</t>
    </r>
    <r>
      <rPr>
        <b/>
        <sz val="10"/>
        <color rgb="FF000000"/>
        <rFont val="Calibri"/>
        <family val="2"/>
        <scheme val="minor"/>
      </rPr>
      <t xml:space="preserve">ENTREGA NACIONAL 
</t>
    </r>
  </si>
  <si>
    <r>
      <rPr>
        <b/>
        <sz val="10"/>
        <color rgb="FFFF0000"/>
        <rFont val="Calibri"/>
        <family val="2"/>
        <scheme val="minor"/>
      </rPr>
      <t xml:space="preserve">MARCADOR DE TINTA INDELEBRE TIPO SHARPIE.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</si>
  <si>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ALCOHOL ANTISEPTICO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</si>
  <si>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PAPEL KRAFT DE 24" X ROLLO. 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</si>
  <si>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TIJERAS PARA CORTE DE HUESO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</si>
  <si>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PINZAS SIN GARRA ACERO INOXIDABLE 14CM.
</t>
    </r>
    <r>
      <rPr>
        <b/>
        <sz val="10"/>
        <color rgb="FF000000"/>
        <rFont val="Calibri"/>
        <family val="2"/>
        <scheme val="minor"/>
      </rPr>
      <t xml:space="preserve">ENTREGA NACIONAL 
</t>
    </r>
  </si>
  <si>
    <r>
      <rPr>
        <b/>
        <sz val="10"/>
        <color rgb="FFFF0000"/>
        <rFont val="Calibri"/>
        <family val="2"/>
        <scheme val="minor"/>
      </rPr>
      <t xml:space="preserve">TIJERAS  ACERO INOXIDABLE 14CM PUNTA ROMA ROMA.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</si>
  <si>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MECHERO DE ALCOHOL
</t>
    </r>
    <r>
      <rPr>
        <b/>
        <sz val="10"/>
        <color rgb="FF000000"/>
        <rFont val="Calibri"/>
        <family val="2"/>
        <scheme val="minor"/>
      </rPr>
      <t xml:space="preserve">ENTREGA NACIONAL 
</t>
    </r>
  </si>
  <si>
    <r>
      <rPr>
        <b/>
        <sz val="10"/>
        <color rgb="FFFF0000"/>
        <rFont val="Calibri"/>
        <family val="2"/>
        <scheme val="minor"/>
      </rPr>
      <t xml:space="preserve">BRICKET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</si>
  <si>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10"/>
        <color rgb="FFFF0000"/>
        <rFont val="Calibri"/>
        <family val="2"/>
        <scheme val="minor"/>
      </rPr>
      <t xml:space="preserve">GEL ANTIBACTERIAL, GLICERINADO, ALCOHOL GEL AL 65% SIN ENJUAGUE
</t>
    </r>
    <r>
      <rPr>
        <b/>
        <sz val="10"/>
        <color rgb="FF000000"/>
        <rFont val="Calibri"/>
        <family val="2"/>
        <scheme val="minor"/>
      </rPr>
      <t xml:space="preserve">ENTREGA NACIONAL </t>
    </r>
  </si>
  <si>
    <r>
      <rPr>
        <b/>
        <sz val="9"/>
        <color rgb="FFFF0000"/>
        <rFont val="Calibri"/>
        <family val="2"/>
        <scheme val="minor"/>
      </rPr>
      <t xml:space="preserve">Buffered peptone water 500 gr
</t>
    </r>
    <r>
      <rPr>
        <b/>
        <sz val="9"/>
        <color rgb="FF000000"/>
        <rFont val="Calibri"/>
        <family val="2"/>
        <scheme val="minor"/>
      </rPr>
      <t xml:space="preserve">ENTREGA NACIONAL </t>
    </r>
  </si>
  <si>
    <r>
      <rPr>
        <b/>
        <sz val="9"/>
        <color rgb="FFFF0000"/>
        <rFont val="Calibri"/>
        <family val="2"/>
        <scheme val="minor"/>
      </rPr>
      <t xml:space="preserve">BOLSA NASCO STAND UP WHITE WRITE ON STRIP ESTÉRIL FONDO PLANO 500 ml
</t>
    </r>
    <r>
      <rPr>
        <b/>
        <sz val="9"/>
        <color rgb="FF000000"/>
        <rFont val="Calibri"/>
        <family val="2"/>
        <scheme val="minor"/>
      </rPr>
      <t xml:space="preserve">ENTREGA NACIONAL </t>
    </r>
  </si>
  <si>
    <t>NACIONAL</t>
  </si>
  <si>
    <t>Dividir Caja x 500</t>
  </si>
  <si>
    <t xml:space="preserve">cajas 10 x 700 ml </t>
  </si>
  <si>
    <t>PAQUETE POR 50 PLIEGOS</t>
  </si>
  <si>
    <t>unidad</t>
  </si>
  <si>
    <t>GUANTES ESTERILES DESECHABLES  DE NITRILO
50% TALLA M
50% TALLA L</t>
  </si>
  <si>
    <t>OVEROL DESACHABLE (INCLUYE GORRO, POLAINAS Y TAPABOCAS)</t>
  </si>
  <si>
    <t xml:space="preserve"> CAVAS DE 10 LITROS POLIOURETANO EXPANDIDO</t>
  </si>
  <si>
    <t xml:space="preserve"> CAVAS DE 7 LITROS POLIOURETANO EXPANDIDO</t>
  </si>
  <si>
    <t>MEDIO DE TRANSPORTE VIRAL TERMOESTABLE</t>
  </si>
  <si>
    <t>HISOPOS DE NYLON FLOCADO</t>
  </si>
  <si>
    <t>HISOPO DE DACRON ESTERIL MANGO PLASTICO EMPAQUE INDIVIDUAL</t>
  </si>
  <si>
    <t>GEL REFRIGERANTE POR 500 GRAMOS CADA UNO</t>
  </si>
  <si>
    <t>BOLSA NASCO STAND UP WHITE WRITE ON STRIP FONDO PLANO 7 ONZAS</t>
  </si>
  <si>
    <t xml:space="preserve"> TUBO TAPA ROSCA GRADUADO TIPO FALCON X 50 ML</t>
  </si>
  <si>
    <t>JERINGAS 3 MLS</t>
  </si>
  <si>
    <t>TUBO TAPA ROJA</t>
  </si>
  <si>
    <t>BOLSA NASCO STAND UP WHITE WRITE ON STRIP ESTÉRIL FONDO PLANO 18 ONZAS /300 ml</t>
  </si>
  <si>
    <t>BOLSAS ESTERILES,CIERRE HERMETICO 1 LITRO FONDO CUADRADO O BASE FIJA NASCO</t>
  </si>
  <si>
    <t xml:space="preserve"> ROLLO CINTA PARA EMBALAJE</t>
  </si>
  <si>
    <t>MARCADOR DE TINTA INDELEBRE TIPO SHARPIE</t>
  </si>
  <si>
    <t>ALCOHOL ANTISEPTICO</t>
  </si>
  <si>
    <t xml:space="preserve">PAPEL KRAFT DE 24" X ROLLO </t>
  </si>
  <si>
    <t>TIJERAS PARA CORTE DE HUESO</t>
  </si>
  <si>
    <t>PINZAS SIN GARRA ACERO INOXIDABLE 14CM</t>
  </si>
  <si>
    <t>TIJERAS  ACERO INOXIDABLE 14CM PUNTA ROMA ROMA</t>
  </si>
  <si>
    <t>MECHERO DE ALCOHOL</t>
  </si>
  <si>
    <t>BRICKET</t>
  </si>
  <si>
    <t>GEL ANTIBACTERIAL, GLICERINADO, ALCOHOL GEL AL 65% SIN ENJUAGUE</t>
  </si>
  <si>
    <t>Buffered peptone water 500 gr</t>
  </si>
  <si>
    <t>BOLSA NASCO STAND UP WHITE WRITE ON STRIP ESTÉRIL FONDO PLANO 500 ml</t>
  </si>
  <si>
    <t xml:space="preserve">Caja x 500 unidades </t>
  </si>
  <si>
    <t xml:space="preserve">PRESENTACIÓN </t>
  </si>
  <si>
    <t>CODIGO MATERIAL</t>
  </si>
  <si>
    <t>P-001</t>
  </si>
  <si>
    <t>Adyuvante incompleto</t>
  </si>
  <si>
    <t>P-002</t>
  </si>
  <si>
    <t>AGAR BASE SANGRE</t>
  </si>
  <si>
    <t>P-003</t>
  </si>
  <si>
    <t>AGAR BASE UREA  OXOID</t>
  </si>
  <si>
    <t>P-004</t>
  </si>
  <si>
    <t>AGAR MACCONKEY</t>
  </si>
  <si>
    <t>P-005</t>
  </si>
  <si>
    <t>AGAR MOTILITY TEST  REF. 211436 "DIFCO AGAR MOTILITY TEST  REF. 211436 "DIFCO</t>
  </si>
  <si>
    <t>P-006</t>
  </si>
  <si>
    <t>P-007</t>
  </si>
  <si>
    <t>AGAR XLD</t>
  </si>
  <si>
    <t>P-008</t>
  </si>
  <si>
    <t>P-009</t>
  </si>
  <si>
    <t>P-010</t>
  </si>
  <si>
    <t>Albumina Bovina</t>
  </si>
  <si>
    <t>P-011</t>
  </si>
  <si>
    <t>Alcohol</t>
  </si>
  <si>
    <t>P-012</t>
  </si>
  <si>
    <t>AMP Pure XP Beads</t>
  </si>
  <si>
    <t>P-013</t>
  </si>
  <si>
    <t>P-014</t>
  </si>
  <si>
    <t>Antigeno H5NX Influenza Aviar</t>
  </si>
  <si>
    <t>P-015</t>
  </si>
  <si>
    <t>Antigeno H6NX  Influenza Aviar</t>
  </si>
  <si>
    <t>P-016</t>
  </si>
  <si>
    <t>Antigeno H7NX  Influenza Aviar</t>
  </si>
  <si>
    <t>P-017</t>
  </si>
  <si>
    <t>Antigeno H9NX  Influenza Aviar</t>
  </si>
  <si>
    <t>P-018</t>
  </si>
  <si>
    <t>Antisuero H6NX  Influenza Aviar</t>
  </si>
  <si>
    <t>P-019</t>
  </si>
  <si>
    <t>P-020</t>
  </si>
  <si>
    <t>Antisuero Influenza Aviar H7NX</t>
  </si>
  <si>
    <t>P-021</t>
  </si>
  <si>
    <t>Antisuero Influenza Aviar H9NX</t>
  </si>
  <si>
    <t>P-022</t>
  </si>
  <si>
    <t>Antisuero positivo para NewCastle</t>
  </si>
  <si>
    <t>P-023</t>
  </si>
  <si>
    <t>P-024</t>
  </si>
  <si>
    <t>ASA DE SIEMBRA ESTÉRIL DESECHABLE 10 UL</t>
  </si>
  <si>
    <t>P-025</t>
  </si>
  <si>
    <t>P-026</t>
  </si>
  <si>
    <t>P-027</t>
  </si>
  <si>
    <t>BigDye™ Terminator v3.1 Cycle Sequencing Kit (BDT V3 1 RR 100 SEQ BUFFER)</t>
  </si>
  <si>
    <t>P-028</t>
  </si>
  <si>
    <t>BOLSA PLASTICA AUTOCLAVABLE ROJA EN POLIPROPILENO 36*48CM (14"X19")</t>
  </si>
  <si>
    <t>P-029</t>
  </si>
  <si>
    <t>P-030</t>
  </si>
  <si>
    <t>P-031</t>
  </si>
  <si>
    <t>P-032</t>
  </si>
  <si>
    <t>P-033</t>
  </si>
  <si>
    <t xml:space="preserve">CAJAS DE PETRI DESECHABLES </t>
  </si>
  <si>
    <t>P-034</t>
  </si>
  <si>
    <t>CALDO RVS</t>
  </si>
  <si>
    <t>P-035</t>
  </si>
  <si>
    <t>CALDO SELENITO</t>
  </si>
  <si>
    <t>P-036</t>
  </si>
  <si>
    <t>Citrato</t>
  </si>
  <si>
    <t>P-037</t>
  </si>
  <si>
    <t>Colbon 1 KG</t>
  </si>
  <si>
    <t>P-038</t>
  </si>
  <si>
    <t>P-039</t>
  </si>
  <si>
    <t>P-040</t>
  </si>
  <si>
    <t>P-041</t>
  </si>
  <si>
    <t>P-042</t>
  </si>
  <si>
    <t>P-043</t>
  </si>
  <si>
    <t>P-044</t>
  </si>
  <si>
    <t>P-045</t>
  </si>
  <si>
    <t>Estreptomicina 2 mg/ml</t>
  </si>
  <si>
    <t>P-046</t>
  </si>
  <si>
    <t>P-047</t>
  </si>
  <si>
    <t>ETIQUETA TÉRMICA 0.75" x 1.5" (19.05MM x 38.1MM) QTY 250/ROLLO USE RIBBON SERIES R4300/R6200</t>
  </si>
  <si>
    <t>P-048</t>
  </si>
  <si>
    <t>P-049</t>
  </si>
  <si>
    <t>P-050</t>
  </si>
  <si>
    <t>P-051</t>
  </si>
  <si>
    <t>P-052</t>
  </si>
  <si>
    <t>Filtros millipore de 0,22 micras</t>
  </si>
  <si>
    <t>P-053</t>
  </si>
  <si>
    <t>Filtros millipore de 0,45 micras</t>
  </si>
  <si>
    <t>P-054</t>
  </si>
  <si>
    <t>Fluido de inoculación 2 ml kit x 20 tubos remel</t>
  </si>
  <si>
    <t>P-055</t>
  </si>
  <si>
    <t>Frascos de vidrio tipo Schott 1 lt</t>
  </si>
  <si>
    <t>P-056</t>
  </si>
  <si>
    <t xml:space="preserve">Frascos de vidrio tipo Schott 250 ml </t>
  </si>
  <si>
    <t>P-057</t>
  </si>
  <si>
    <t>Frascos de vidrio tipo Schott 500 ml</t>
  </si>
  <si>
    <t>P-058</t>
  </si>
  <si>
    <t>P-059</t>
  </si>
  <si>
    <t xml:space="preserve">gasas rollo </t>
  </si>
  <si>
    <t>P-060</t>
  </si>
  <si>
    <t>P-061</t>
  </si>
  <si>
    <t>P-062</t>
  </si>
  <si>
    <t>P-063</t>
  </si>
  <si>
    <t>GUANTES DE NITRILO AZUL TALLA L CAJA X 100 Unidades (50 pares)</t>
  </si>
  <si>
    <t>P-064</t>
  </si>
  <si>
    <t>P-065</t>
  </si>
  <si>
    <t>P-066</t>
  </si>
  <si>
    <t>P-067</t>
  </si>
  <si>
    <t>P-068</t>
  </si>
  <si>
    <t>HISOPOS  ESTERILES</t>
  </si>
  <si>
    <t>P-069</t>
  </si>
  <si>
    <t>P-070</t>
  </si>
  <si>
    <t>Jeringas de 3 ml con embolo de caucho</t>
  </si>
  <si>
    <t>P-071</t>
  </si>
  <si>
    <t>Jeringas de 5 ml con embolo de caucho</t>
  </si>
  <si>
    <t>P-072</t>
  </si>
  <si>
    <t>Jeringas de tuberculina</t>
  </si>
  <si>
    <t>P-073</t>
  </si>
  <si>
    <t xml:space="preserve">KIT DE DETECCION DE ANTICUERPOS PARA INFLUENZA TIPO A </t>
  </si>
  <si>
    <t>P-074</t>
  </si>
  <si>
    <t>P-075</t>
  </si>
  <si>
    <t>KIT SALMONELLA CHECK AND TRACE SEROTIPADO X 72 PRUEBAS</t>
  </si>
  <si>
    <t>P-076</t>
  </si>
  <si>
    <t>P-077</t>
  </si>
  <si>
    <t>P-078</t>
  </si>
  <si>
    <t>P-079</t>
  </si>
  <si>
    <t>P-080</t>
  </si>
  <si>
    <t>LAMINAS PORTA-OBJETO</t>
  </si>
  <si>
    <t>P-081</t>
  </si>
  <si>
    <t>LIA</t>
  </si>
  <si>
    <t>P-082</t>
  </si>
  <si>
    <t>P-083</t>
  </si>
  <si>
    <t>P-084</t>
  </si>
  <si>
    <t>P-085</t>
  </si>
  <si>
    <t>Marcadore indelebles punta fina en colores azul, rojo y negro</t>
  </si>
  <si>
    <t>P-086</t>
  </si>
  <si>
    <t>medio BHI</t>
  </si>
  <si>
    <t>P-087</t>
  </si>
  <si>
    <t>Medio minimo esencial</t>
  </si>
  <si>
    <t>P-088</t>
  </si>
  <si>
    <t>P-089</t>
  </si>
  <si>
    <t>micostatina 1000UI/ml</t>
  </si>
  <si>
    <t>P-090</t>
  </si>
  <si>
    <t>P-091</t>
  </si>
  <si>
    <t>P-092</t>
  </si>
  <si>
    <t>NEBNext Ultra II End Repair /dA-Tailing Module</t>
  </si>
  <si>
    <t>P-093</t>
  </si>
  <si>
    <t>P-094</t>
  </si>
  <si>
    <t>P-095</t>
  </si>
  <si>
    <t>P-096</t>
  </si>
  <si>
    <t>P-097</t>
  </si>
  <si>
    <t>P-098</t>
  </si>
  <si>
    <t>P-099</t>
  </si>
  <si>
    <t>P-100</t>
  </si>
  <si>
    <t>PAPEL ALUMINIO 300 mts</t>
  </si>
  <si>
    <t>P-101</t>
  </si>
  <si>
    <t>P-102</t>
  </si>
  <si>
    <t>PBS de celulas</t>
  </si>
  <si>
    <t>P-103</t>
  </si>
  <si>
    <t>penicilina 2000 UI/ml</t>
  </si>
  <si>
    <t>P-104</t>
  </si>
  <si>
    <t xml:space="preserve">PIPETAS PLASTICAS TIPO PASTEUR DE 3 ML </t>
  </si>
  <si>
    <t>P-105</t>
  </si>
  <si>
    <t>Placas fondo en V</t>
  </si>
  <si>
    <t>P-106</t>
  </si>
  <si>
    <t>P-107</t>
  </si>
  <si>
    <t>Puntas Finntip 250 µl universal</t>
  </si>
  <si>
    <t>P-108</t>
  </si>
  <si>
    <t>P-109</t>
  </si>
  <si>
    <t>P-110</t>
  </si>
  <si>
    <t>P-111</t>
  </si>
  <si>
    <t>P-112</t>
  </si>
  <si>
    <t>P-113</t>
  </si>
  <si>
    <t>P-114</t>
  </si>
  <si>
    <t>P-115</t>
  </si>
  <si>
    <t>P-116</t>
  </si>
  <si>
    <t>RapID™ ONE Enterobacterias System  kit x 20 pruebas</t>
  </si>
  <si>
    <t>P-117</t>
  </si>
  <si>
    <t xml:space="preserve">Reactivo indol fco x 15 Remel </t>
  </si>
  <si>
    <t>P-118</t>
  </si>
  <si>
    <t>P-119</t>
  </si>
  <si>
    <t>P-120</t>
  </si>
  <si>
    <t>P-121</t>
  </si>
  <si>
    <t>P-122</t>
  </si>
  <si>
    <t>P-123</t>
  </si>
  <si>
    <t>P-124</t>
  </si>
  <si>
    <t>SIM</t>
  </si>
  <si>
    <t>P-125</t>
  </si>
  <si>
    <t>P-126</t>
  </si>
  <si>
    <t>P-127</t>
  </si>
  <si>
    <t>SUERO POLIVALENTE</t>
  </si>
  <si>
    <t>P-128</t>
  </si>
  <si>
    <t>P-129</t>
  </si>
  <si>
    <t>P-130</t>
  </si>
  <si>
    <t>Suplemento del caldo selenito (bis-selenito)</t>
  </si>
  <si>
    <t>P-131</t>
  </si>
  <si>
    <t>P-132</t>
  </si>
  <si>
    <t xml:space="preserve">TAPABOCAS DESECHABLE: Tapabocas color: blanco o azul, fabricado en tela no tejida 100 PP, tri capa, con tres pliegues, con bandas elásticas para ajuste en orejas, clip metálico que permite ajustarse a la nariz. Registro Invima. </t>
  </si>
  <si>
    <t>P-133</t>
  </si>
  <si>
    <t>P-134</t>
  </si>
  <si>
    <t>P-135</t>
  </si>
  <si>
    <t>P-136</t>
  </si>
  <si>
    <t>P-137</t>
  </si>
  <si>
    <t>P-138</t>
  </si>
  <si>
    <t>TSI</t>
  </si>
  <si>
    <t>P-139</t>
  </si>
  <si>
    <t xml:space="preserve">TUBO CONICO PLUG SEAL PP 15 ML GRADUADO AUTOCLAVABLE ESTERIL TAPA </t>
  </si>
  <si>
    <t xml:space="preserve">TUBO CRIOGENICO DE 2 ML  ESTERIL </t>
  </si>
  <si>
    <t>Tubos tapa lila</t>
  </si>
  <si>
    <t>Urea suplemento</t>
  </si>
  <si>
    <t xml:space="preserve">Venulas de 15 ml o tubos de vidrio tapa roja </t>
  </si>
  <si>
    <t>AGAR TRIPTICASA DE SOYA  (DIFCO)</t>
  </si>
  <si>
    <t>Caja x 5 ampolletas</t>
  </si>
  <si>
    <t>Frasco x 500 grs</t>
  </si>
  <si>
    <t>100 gramos</t>
  </si>
  <si>
    <t>x100</t>
  </si>
  <si>
    <t>Frasco x 50 grs</t>
  </si>
  <si>
    <t>Frasco x 500 mls</t>
  </si>
  <si>
    <t>5 mls</t>
  </si>
  <si>
    <t>4 unidades</t>
  </si>
  <si>
    <t>x 1 ml</t>
  </si>
  <si>
    <t>Caja 40x25 unidades (1.000 unidades)</t>
  </si>
  <si>
    <t>Unidad por 25 pb</t>
  </si>
  <si>
    <t xml:space="preserve">Frasco 500 grs </t>
  </si>
  <si>
    <t>paquete x 500 unidades</t>
  </si>
  <si>
    <t>FRASCO X 500 GRS</t>
  </si>
  <si>
    <t>X250</t>
  </si>
  <si>
    <t>Frasco x100 mls</t>
  </si>
  <si>
    <t>x 500</t>
  </si>
  <si>
    <t>x250</t>
  </si>
  <si>
    <t>x 50 unidades</t>
  </si>
  <si>
    <t>kit x 20 tubos</t>
  </si>
  <si>
    <t>x4 unidades</t>
  </si>
  <si>
    <t>Rollo x10 yardas</t>
  </si>
  <si>
    <t>Frasco x10 mls</t>
  </si>
  <si>
    <t>Kit 500 U</t>
  </si>
  <si>
    <t>Caja x100 unidades</t>
  </si>
  <si>
    <t>Paquete x 50 unidades</t>
  </si>
  <si>
    <t>Kit 5 placas</t>
  </si>
  <si>
    <t>kit x 72 pruebas</t>
  </si>
  <si>
    <t>kit x100</t>
  </si>
  <si>
    <t>Caja x 50 unidades</t>
  </si>
  <si>
    <t>Caja 120x8</t>
  </si>
  <si>
    <t>Kit, 384 reacciones</t>
  </si>
  <si>
    <t>Caja x12 unidades</t>
  </si>
  <si>
    <t>Frasco X 500 grs</t>
  </si>
  <si>
    <t>500 mls</t>
  </si>
  <si>
    <t>Kit x40 reacciones</t>
  </si>
  <si>
    <t>paquete 120x8</t>
  </si>
  <si>
    <t>Caja x10 unidades</t>
  </si>
  <si>
    <t>Rollo x300 mts</t>
  </si>
  <si>
    <t>Caja x4 rollos</t>
  </si>
  <si>
    <t>Paquete x500 unidades</t>
  </si>
  <si>
    <t>384 muestras</t>
  </si>
  <si>
    <t>Caja por 10 racks x 96 puntas</t>
  </si>
  <si>
    <t>200 reacciones</t>
  </si>
  <si>
    <t>Tubo x15 mls</t>
  </si>
  <si>
    <t>Kit x20 placas</t>
  </si>
  <si>
    <t>Kit x250</t>
  </si>
  <si>
    <t>Rollo</t>
  </si>
  <si>
    <t>Frasco x500 grs</t>
  </si>
  <si>
    <t>Frasco x500 mls</t>
  </si>
  <si>
    <t>Vial 1 ml</t>
  </si>
  <si>
    <t>4x10000 U</t>
  </si>
  <si>
    <t>Frasco x100 grs</t>
  </si>
  <si>
    <t>Caja x100 Unidades</t>
  </si>
  <si>
    <t>x500 etiquetas</t>
  </si>
  <si>
    <t>TINTA RIBONS R4310 MARCA BRADY BMP-61 Referencia( M61-R4310)</t>
  </si>
  <si>
    <t>Kit x25 reacciones</t>
  </si>
  <si>
    <t>Frasco x200 mls</t>
  </si>
  <si>
    <t>Paquete x50</t>
  </si>
  <si>
    <t>Paquete x100 unidades</t>
  </si>
  <si>
    <t>Bolsa x500 unidades</t>
  </si>
  <si>
    <t>Gradilla x100</t>
  </si>
  <si>
    <t>100 grs</t>
  </si>
  <si>
    <t>ETIQUETA TÉRMICA 1" 0,375 ROLLO X 500 MARCA BRADY BMP-61 (Referencia M6-98-499)</t>
  </si>
  <si>
    <t>Vial 250 microlitros</t>
  </si>
  <si>
    <t>Gentamicina 50 miligramos/ml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</si>
</sst>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3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/>
    <xf numFmtId="4" fontId="5" fillId="6" borderId="0" xfId="0" applyNumberFormat="1" applyFont="1" applyFill="1"/>
    <xf numFmtId="3" fontId="4" fillId="7" borderId="0" xfId="0" applyNumberFormat="1" applyFont="1" applyFill="1"/>
    <xf numFmtId="0" fontId="10" fillId="8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4" fontId="6" fillId="0" borderId="0" xfId="0" applyNumberFormat="1" applyFont="1"/>
    <xf numFmtId="4" fontId="6" fillId="9" borderId="1" xfId="0" applyNumberFormat="1" applyFont="1" applyFill="1" applyBorder="1"/>
    <xf numFmtId="4" fontId="6" fillId="9" borderId="7" xfId="0" applyNumberFormat="1" applyFont="1" applyFill="1" applyBorder="1"/>
    <xf numFmtId="4" fontId="6" fillId="9" borderId="2" xfId="0" applyNumberFormat="1" applyFont="1" applyFill="1" applyBorder="1"/>
    <xf numFmtId="4" fontId="6" fillId="9" borderId="5" xfId="0" applyNumberFormat="1" applyFont="1" applyFill="1" applyBorder="1"/>
    <xf numFmtId="3" fontId="6" fillId="9" borderId="1" xfId="0" applyNumberFormat="1" applyFont="1" applyFill="1" applyBorder="1"/>
    <xf numFmtId="4" fontId="8" fillId="5" borderId="6" xfId="1" applyNumberFormat="1" applyFont="1" applyFill="1" applyBorder="1" applyAlignment="1">
      <alignment horizontal="center" vertical="center" wrapText="1"/>
    </xf>
    <xf numFmtId="4" fontId="8" fillId="5" borderId="8" xfId="1" applyNumberFormat="1" applyFont="1" applyFill="1" applyBorder="1" applyAlignment="1">
      <alignment horizontal="center" vertical="center" wrapText="1"/>
    </xf>
    <xf numFmtId="4" fontId="8" fillId="5" borderId="9" xfId="1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/>
    <xf numFmtId="3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1" fillId="3" borderId="1" xfId="0" applyFont="1" applyFill="1" applyBorder="1" applyAlignment="1">
      <alignment horizontal="left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enavi-my.sharepoint.com/personal/coordinador_sanitario_fenavi_org/Documents/Documentos/2025/MODELOS%20DE%20MUESTREO/Identificaci&#243;n%20de%20materiales%20TOMA%20MUESTRAS%20VEA_2025%20FINAL.xlsx" TargetMode="External"/><Relationship Id="rId1" Type="http://schemas.openxmlformats.org/officeDocument/2006/relationships/externalLinkPath" Target="Identificaci&#243;n%20de%20materiales%20TOMA%20MUESTRAS%20VEA_202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Vigilancia Nal IA-NC"/>
      <sheetName val="Hoja1"/>
      <sheetName val="2.Vigilancia brotes IA"/>
      <sheetName val="3. Zonas Silvestre IA"/>
      <sheetName val="6. VEA SG PI "/>
      <sheetName val="4. VEA SG "/>
      <sheetName val="Total 1 a 4"/>
    </sheetNames>
    <sheetDataSet>
      <sheetData sheetId="0">
        <row r="3">
          <cell r="AE3">
            <v>12</v>
          </cell>
          <cell r="AF3">
            <v>1</v>
          </cell>
          <cell r="AG3">
            <v>1</v>
          </cell>
          <cell r="AH3">
            <v>1</v>
          </cell>
          <cell r="AI3">
            <v>1</v>
          </cell>
          <cell r="AJ3">
            <v>1</v>
          </cell>
          <cell r="AK3">
            <v>1</v>
          </cell>
          <cell r="AL3">
            <v>1</v>
          </cell>
          <cell r="AM3">
            <v>2</v>
          </cell>
        </row>
        <row r="4">
          <cell r="AE4">
            <v>257</v>
          </cell>
          <cell r="AF4">
            <v>13</v>
          </cell>
          <cell r="AG4">
            <v>21</v>
          </cell>
          <cell r="AH4">
            <v>11</v>
          </cell>
          <cell r="AI4">
            <v>8</v>
          </cell>
          <cell r="AJ4">
            <v>6</v>
          </cell>
          <cell r="AK4">
            <v>1</v>
          </cell>
          <cell r="AL4">
            <v>7</v>
          </cell>
          <cell r="AM4">
            <v>14</v>
          </cell>
        </row>
        <row r="5">
          <cell r="AE5">
            <v>33</v>
          </cell>
          <cell r="AF5">
            <v>2</v>
          </cell>
          <cell r="AG5">
            <v>3</v>
          </cell>
          <cell r="AH5">
            <v>2</v>
          </cell>
          <cell r="AI5">
            <v>2</v>
          </cell>
          <cell r="AJ5">
            <v>1</v>
          </cell>
          <cell r="AK5">
            <v>1</v>
          </cell>
          <cell r="AL5">
            <v>2</v>
          </cell>
          <cell r="AM5">
            <v>4</v>
          </cell>
        </row>
        <row r="6">
          <cell r="AE6">
            <v>136</v>
          </cell>
          <cell r="AF6">
            <v>7</v>
          </cell>
          <cell r="AG6">
            <v>11</v>
          </cell>
          <cell r="AH6">
            <v>6</v>
          </cell>
          <cell r="AI6">
            <v>4</v>
          </cell>
          <cell r="AJ6">
            <v>3</v>
          </cell>
          <cell r="AK6">
            <v>1</v>
          </cell>
          <cell r="AL6">
            <v>4</v>
          </cell>
          <cell r="AM6">
            <v>19</v>
          </cell>
        </row>
        <row r="7">
          <cell r="AE7">
            <v>79</v>
          </cell>
          <cell r="AF7">
            <v>4</v>
          </cell>
          <cell r="AG7">
            <v>7</v>
          </cell>
          <cell r="AH7">
            <v>4</v>
          </cell>
          <cell r="AI7">
            <v>2</v>
          </cell>
          <cell r="AJ7">
            <v>2</v>
          </cell>
          <cell r="AK7">
            <v>1</v>
          </cell>
          <cell r="AL7">
            <v>2</v>
          </cell>
          <cell r="AM7">
            <v>12</v>
          </cell>
        </row>
        <row r="8">
          <cell r="AE8">
            <v>64</v>
          </cell>
          <cell r="AF8">
            <v>4</v>
          </cell>
          <cell r="AG8">
            <v>6</v>
          </cell>
          <cell r="AH8">
            <v>3</v>
          </cell>
          <cell r="AI8">
            <v>4</v>
          </cell>
          <cell r="AJ8">
            <v>2</v>
          </cell>
          <cell r="AK8">
            <v>1</v>
          </cell>
          <cell r="AL8">
            <v>10</v>
          </cell>
          <cell r="AM8">
            <v>19</v>
          </cell>
        </row>
        <row r="9">
          <cell r="AE9">
            <v>31</v>
          </cell>
          <cell r="AF9">
            <v>2</v>
          </cell>
          <cell r="AG9">
            <v>3</v>
          </cell>
          <cell r="AH9">
            <v>2</v>
          </cell>
          <cell r="AI9">
            <v>1</v>
          </cell>
          <cell r="AJ9">
            <v>1</v>
          </cell>
          <cell r="AK9">
            <v>1</v>
          </cell>
          <cell r="AL9">
            <v>2</v>
          </cell>
          <cell r="AM9">
            <v>3</v>
          </cell>
        </row>
        <row r="10">
          <cell r="AE10">
            <v>19</v>
          </cell>
          <cell r="AF10">
            <v>1</v>
          </cell>
          <cell r="AG10">
            <v>2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</row>
        <row r="11">
          <cell r="AE11">
            <v>46</v>
          </cell>
          <cell r="AF11">
            <v>3</v>
          </cell>
          <cell r="AG11">
            <v>4</v>
          </cell>
          <cell r="AH11">
            <v>2</v>
          </cell>
          <cell r="AI11">
            <v>2</v>
          </cell>
          <cell r="AJ11">
            <v>1</v>
          </cell>
          <cell r="AK11">
            <v>1</v>
          </cell>
          <cell r="AL11">
            <v>2</v>
          </cell>
          <cell r="AM11">
            <v>3</v>
          </cell>
        </row>
        <row r="12">
          <cell r="AE12">
            <v>97</v>
          </cell>
          <cell r="AF12">
            <v>5</v>
          </cell>
          <cell r="AG12">
            <v>8</v>
          </cell>
          <cell r="AH12">
            <v>4</v>
          </cell>
          <cell r="AI12">
            <v>3</v>
          </cell>
          <cell r="AJ12">
            <v>3</v>
          </cell>
          <cell r="AK12">
            <v>1</v>
          </cell>
          <cell r="AL12">
            <v>2</v>
          </cell>
          <cell r="AM12">
            <v>3</v>
          </cell>
        </row>
        <row r="13">
          <cell r="AE13">
            <v>26</v>
          </cell>
          <cell r="AF13">
            <v>2</v>
          </cell>
          <cell r="AG13">
            <v>3</v>
          </cell>
          <cell r="AH13">
            <v>2</v>
          </cell>
          <cell r="AI13">
            <v>1</v>
          </cell>
          <cell r="AJ13">
            <v>1</v>
          </cell>
          <cell r="AK13">
            <v>1</v>
          </cell>
          <cell r="AL13">
            <v>2</v>
          </cell>
          <cell r="AM13">
            <v>3</v>
          </cell>
        </row>
        <row r="14">
          <cell r="AE14">
            <v>99</v>
          </cell>
          <cell r="AF14">
            <v>5</v>
          </cell>
          <cell r="AG14">
            <v>8</v>
          </cell>
          <cell r="AH14">
            <v>4</v>
          </cell>
          <cell r="AI14">
            <v>3</v>
          </cell>
          <cell r="AJ14">
            <v>3</v>
          </cell>
          <cell r="AK14">
            <v>1</v>
          </cell>
          <cell r="AL14">
            <v>2</v>
          </cell>
          <cell r="AM14">
            <v>15</v>
          </cell>
        </row>
        <row r="15">
          <cell r="AE15">
            <v>207</v>
          </cell>
          <cell r="AF15">
            <v>10</v>
          </cell>
          <cell r="AG15">
            <v>17</v>
          </cell>
          <cell r="AH15">
            <v>9</v>
          </cell>
          <cell r="AI15">
            <v>5</v>
          </cell>
          <cell r="AJ15">
            <v>5</v>
          </cell>
          <cell r="AK15">
            <v>1</v>
          </cell>
          <cell r="AL15">
            <v>3</v>
          </cell>
          <cell r="AM15">
            <v>21</v>
          </cell>
        </row>
        <row r="16">
          <cell r="AE16">
            <v>225</v>
          </cell>
          <cell r="AF16">
            <v>11</v>
          </cell>
          <cell r="AG16">
            <v>18</v>
          </cell>
          <cell r="AH16">
            <v>9</v>
          </cell>
          <cell r="AI16">
            <v>13</v>
          </cell>
          <cell r="AJ16">
            <v>7</v>
          </cell>
          <cell r="AK16">
            <v>2</v>
          </cell>
          <cell r="AL16">
            <v>33</v>
          </cell>
          <cell r="AM16">
            <v>66</v>
          </cell>
        </row>
        <row r="17">
          <cell r="AE17">
            <v>11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</row>
        <row r="18">
          <cell r="AE18">
            <v>22</v>
          </cell>
          <cell r="AF18">
            <v>2</v>
          </cell>
          <cell r="AG18">
            <v>2</v>
          </cell>
          <cell r="AH18">
            <v>1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</row>
        <row r="19">
          <cell r="AE19">
            <v>32</v>
          </cell>
          <cell r="AF19">
            <v>2</v>
          </cell>
          <cell r="AG19">
            <v>3</v>
          </cell>
          <cell r="AH19">
            <v>2</v>
          </cell>
          <cell r="AI19">
            <v>2</v>
          </cell>
          <cell r="AJ19">
            <v>1</v>
          </cell>
          <cell r="AK19">
            <v>1</v>
          </cell>
          <cell r="AL19">
            <v>3</v>
          </cell>
          <cell r="AM19">
            <v>6</v>
          </cell>
        </row>
        <row r="20">
          <cell r="AE20">
            <v>16</v>
          </cell>
          <cell r="AF20">
            <v>1</v>
          </cell>
          <cell r="AG20">
            <v>2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</row>
        <row r="21">
          <cell r="AE21">
            <v>114</v>
          </cell>
          <cell r="AF21">
            <v>6</v>
          </cell>
          <cell r="AG21">
            <v>10</v>
          </cell>
          <cell r="AH21">
            <v>5</v>
          </cell>
          <cell r="AI21">
            <v>3</v>
          </cell>
          <cell r="AJ21">
            <v>3</v>
          </cell>
          <cell r="AK21">
            <v>1</v>
          </cell>
          <cell r="AL21">
            <v>3</v>
          </cell>
          <cell r="AM21">
            <v>19</v>
          </cell>
        </row>
        <row r="22">
          <cell r="AE22">
            <v>31</v>
          </cell>
          <cell r="AF22">
            <v>2</v>
          </cell>
          <cell r="AG22">
            <v>3</v>
          </cell>
          <cell r="AH22">
            <v>2</v>
          </cell>
          <cell r="AI22">
            <v>2</v>
          </cell>
          <cell r="AJ22">
            <v>1</v>
          </cell>
          <cell r="AK22">
            <v>1</v>
          </cell>
          <cell r="AL22">
            <v>1</v>
          </cell>
          <cell r="AM22">
            <v>2</v>
          </cell>
        </row>
        <row r="23">
          <cell r="AE23">
            <v>154</v>
          </cell>
          <cell r="AF23">
            <v>8</v>
          </cell>
          <cell r="AG23">
            <v>13</v>
          </cell>
          <cell r="AH23">
            <v>7</v>
          </cell>
          <cell r="AI23">
            <v>5</v>
          </cell>
          <cell r="AJ23">
            <v>4</v>
          </cell>
          <cell r="AK23">
            <v>1</v>
          </cell>
          <cell r="AL23">
            <v>4</v>
          </cell>
          <cell r="AM23">
            <v>20</v>
          </cell>
        </row>
        <row r="24">
          <cell r="AE24">
            <v>122</v>
          </cell>
          <cell r="AF24">
            <v>6</v>
          </cell>
          <cell r="AG24">
            <v>10</v>
          </cell>
          <cell r="AH24">
            <v>5</v>
          </cell>
          <cell r="AI24">
            <v>4</v>
          </cell>
          <cell r="AJ24">
            <v>3</v>
          </cell>
          <cell r="AK24">
            <v>1</v>
          </cell>
          <cell r="AL24">
            <v>6</v>
          </cell>
          <cell r="AM24">
            <v>11</v>
          </cell>
        </row>
        <row r="25">
          <cell r="AE25">
            <v>18</v>
          </cell>
          <cell r="AF25">
            <v>1</v>
          </cell>
          <cell r="AG25">
            <v>2</v>
          </cell>
          <cell r="AH25">
            <v>1</v>
          </cell>
          <cell r="AI25">
            <v>1</v>
          </cell>
          <cell r="AJ25">
            <v>1</v>
          </cell>
          <cell r="AK25">
            <v>1</v>
          </cell>
          <cell r="AL25">
            <v>1</v>
          </cell>
          <cell r="AM25">
            <v>1</v>
          </cell>
        </row>
        <row r="26">
          <cell r="AE26">
            <v>35</v>
          </cell>
          <cell r="AF26">
            <v>2</v>
          </cell>
          <cell r="AG26">
            <v>3</v>
          </cell>
          <cell r="AH26">
            <v>2</v>
          </cell>
          <cell r="AI26">
            <v>2</v>
          </cell>
          <cell r="AJ26">
            <v>1</v>
          </cell>
          <cell r="AK26">
            <v>1</v>
          </cell>
          <cell r="AL26">
            <v>2</v>
          </cell>
          <cell r="AM26">
            <v>3</v>
          </cell>
        </row>
        <row r="27">
          <cell r="AE27">
            <v>30</v>
          </cell>
          <cell r="AF27">
            <v>2</v>
          </cell>
          <cell r="AG27">
            <v>3</v>
          </cell>
          <cell r="AH27">
            <v>2</v>
          </cell>
          <cell r="AI27">
            <v>2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</row>
        <row r="28">
          <cell r="AE28">
            <v>9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</row>
        <row r="29">
          <cell r="AE29">
            <v>225</v>
          </cell>
          <cell r="AF29">
            <v>11</v>
          </cell>
          <cell r="AG29">
            <v>18</v>
          </cell>
          <cell r="AH29">
            <v>9</v>
          </cell>
          <cell r="AI29">
            <v>12</v>
          </cell>
          <cell r="AJ29">
            <v>7</v>
          </cell>
          <cell r="AK29">
            <v>1</v>
          </cell>
          <cell r="AL29">
            <v>29</v>
          </cell>
          <cell r="AM29">
            <v>57</v>
          </cell>
        </row>
        <row r="30">
          <cell r="AE30">
            <v>165</v>
          </cell>
          <cell r="AF30">
            <v>8</v>
          </cell>
          <cell r="AG30">
            <v>14</v>
          </cell>
          <cell r="AH30">
            <v>7</v>
          </cell>
          <cell r="AI30">
            <v>4</v>
          </cell>
          <cell r="AJ30">
            <v>4</v>
          </cell>
          <cell r="AK30">
            <v>1</v>
          </cell>
          <cell r="AL30">
            <v>3</v>
          </cell>
          <cell r="AM30">
            <v>21</v>
          </cell>
        </row>
        <row r="31">
          <cell r="AE31">
            <v>60</v>
          </cell>
          <cell r="AF31">
            <v>3</v>
          </cell>
          <cell r="AG31">
            <v>5</v>
          </cell>
          <cell r="AH31">
            <v>3</v>
          </cell>
          <cell r="AI31">
            <v>3</v>
          </cell>
          <cell r="AJ31">
            <v>2</v>
          </cell>
          <cell r="AK31">
            <v>1</v>
          </cell>
          <cell r="AL31">
            <v>7</v>
          </cell>
          <cell r="AM31">
            <v>13</v>
          </cell>
        </row>
        <row r="32">
          <cell r="AE32">
            <v>128</v>
          </cell>
          <cell r="AF32">
            <v>7</v>
          </cell>
          <cell r="AG32">
            <v>11</v>
          </cell>
          <cell r="AH32">
            <v>6</v>
          </cell>
          <cell r="AI32">
            <v>7</v>
          </cell>
          <cell r="AJ32">
            <v>4</v>
          </cell>
          <cell r="AK32">
            <v>1</v>
          </cell>
          <cell r="AL32">
            <v>18</v>
          </cell>
          <cell r="AM32">
            <v>35</v>
          </cell>
        </row>
        <row r="33">
          <cell r="AE33">
            <v>9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</row>
        <row r="34">
          <cell r="AE34">
            <v>7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</row>
      </sheetData>
      <sheetData sheetId="1" refreshError="1"/>
      <sheetData sheetId="2">
        <row r="3"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AB6">
            <v>49</v>
          </cell>
          <cell r="AC6">
            <v>3</v>
          </cell>
          <cell r="AD6">
            <v>4</v>
          </cell>
          <cell r="AE6">
            <v>2</v>
          </cell>
          <cell r="AF6">
            <v>2</v>
          </cell>
          <cell r="AG6">
            <v>1</v>
          </cell>
          <cell r="AH6">
            <v>1</v>
          </cell>
        </row>
        <row r="7">
          <cell r="AB7">
            <v>38</v>
          </cell>
          <cell r="AC7">
            <v>2</v>
          </cell>
          <cell r="AD7">
            <v>4</v>
          </cell>
          <cell r="AE7">
            <v>2</v>
          </cell>
          <cell r="AF7">
            <v>1</v>
          </cell>
          <cell r="AG7">
            <v>1</v>
          </cell>
          <cell r="AH7">
            <v>1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AB14">
            <v>49</v>
          </cell>
          <cell r="AC14">
            <v>3</v>
          </cell>
          <cell r="AD14">
            <v>4</v>
          </cell>
          <cell r="AE14">
            <v>2</v>
          </cell>
          <cell r="AF14">
            <v>2</v>
          </cell>
          <cell r="AG14">
            <v>1</v>
          </cell>
          <cell r="AH14">
            <v>1</v>
          </cell>
        </row>
        <row r="15">
          <cell r="AB15">
            <v>57</v>
          </cell>
          <cell r="AC15">
            <v>3</v>
          </cell>
          <cell r="AD15">
            <v>5</v>
          </cell>
          <cell r="AE15">
            <v>3</v>
          </cell>
          <cell r="AF15">
            <v>2</v>
          </cell>
          <cell r="AG15">
            <v>1</v>
          </cell>
          <cell r="AH15">
            <v>1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B21">
            <v>56</v>
          </cell>
          <cell r="AC21">
            <v>3</v>
          </cell>
          <cell r="AD21">
            <v>5</v>
          </cell>
          <cell r="AE21">
            <v>3</v>
          </cell>
          <cell r="AF21">
            <v>2</v>
          </cell>
          <cell r="AG21">
            <v>1</v>
          </cell>
          <cell r="AH21">
            <v>1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AB23">
            <v>52</v>
          </cell>
          <cell r="AC23">
            <v>3</v>
          </cell>
          <cell r="AD23">
            <v>5</v>
          </cell>
          <cell r="AE23">
            <v>3</v>
          </cell>
          <cell r="AF23">
            <v>2</v>
          </cell>
          <cell r="AG23">
            <v>1</v>
          </cell>
          <cell r="AH23">
            <v>1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B30">
            <v>58</v>
          </cell>
          <cell r="AC30">
            <v>3</v>
          </cell>
          <cell r="AD30">
            <v>5</v>
          </cell>
          <cell r="AE30">
            <v>3</v>
          </cell>
          <cell r="AF30">
            <v>2</v>
          </cell>
          <cell r="AG30">
            <v>1</v>
          </cell>
          <cell r="AH30">
            <v>1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</sheetData>
      <sheetData sheetId="3">
        <row r="3">
          <cell r="U3">
            <v>0</v>
          </cell>
        </row>
        <row r="4">
          <cell r="U4">
            <v>3</v>
          </cell>
        </row>
        <row r="5">
          <cell r="U5">
            <v>3</v>
          </cell>
        </row>
        <row r="6">
          <cell r="U6">
            <v>3</v>
          </cell>
        </row>
        <row r="7">
          <cell r="U7">
            <v>5</v>
          </cell>
        </row>
        <row r="8">
          <cell r="U8">
            <v>3</v>
          </cell>
        </row>
        <row r="9">
          <cell r="U9">
            <v>0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3</v>
          </cell>
        </row>
        <row r="13">
          <cell r="U13">
            <v>3</v>
          </cell>
        </row>
        <row r="14">
          <cell r="U14">
            <v>5</v>
          </cell>
        </row>
        <row r="15">
          <cell r="U15">
            <v>8</v>
          </cell>
        </row>
        <row r="16">
          <cell r="U16">
            <v>0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3</v>
          </cell>
        </row>
        <row r="20">
          <cell r="U20">
            <v>3</v>
          </cell>
        </row>
        <row r="21">
          <cell r="U21">
            <v>5</v>
          </cell>
        </row>
        <row r="22">
          <cell r="U22">
            <v>3</v>
          </cell>
        </row>
        <row r="23">
          <cell r="U23">
            <v>5</v>
          </cell>
        </row>
        <row r="24">
          <cell r="U24">
            <v>0</v>
          </cell>
        </row>
        <row r="25">
          <cell r="U25">
            <v>0</v>
          </cell>
        </row>
        <row r="26">
          <cell r="U26">
            <v>5</v>
          </cell>
        </row>
        <row r="27">
          <cell r="U27">
            <v>0</v>
          </cell>
        </row>
        <row r="28">
          <cell r="U28">
            <v>0</v>
          </cell>
        </row>
        <row r="29">
          <cell r="U29">
            <v>0</v>
          </cell>
        </row>
        <row r="30">
          <cell r="U30">
            <v>3</v>
          </cell>
        </row>
        <row r="31">
          <cell r="U31">
            <v>8</v>
          </cell>
        </row>
        <row r="32">
          <cell r="U32">
            <v>3</v>
          </cell>
        </row>
        <row r="33">
          <cell r="U33">
            <v>0</v>
          </cell>
        </row>
        <row r="34">
          <cell r="U34">
            <v>0</v>
          </cell>
        </row>
        <row r="35">
          <cell r="R35">
            <v>18</v>
          </cell>
        </row>
        <row r="36">
          <cell r="G36">
            <v>28.35</v>
          </cell>
          <cell r="L36">
            <v>2.2680000000000002</v>
          </cell>
          <cell r="N36">
            <v>2.8350000000000009</v>
          </cell>
        </row>
      </sheetData>
      <sheetData sheetId="4" refreshError="1"/>
      <sheetData sheetId="5">
        <row r="1">
          <cell r="AV1" t="str">
            <v xml:space="preserve">Caja x 500 unidades </v>
          </cell>
        </row>
        <row r="16">
          <cell r="AE16">
            <v>660</v>
          </cell>
          <cell r="AF16">
            <v>32</v>
          </cell>
          <cell r="AG16">
            <v>80</v>
          </cell>
          <cell r="AH16">
            <v>14</v>
          </cell>
          <cell r="AI16">
            <v>4</v>
          </cell>
          <cell r="AJ16">
            <v>2</v>
          </cell>
          <cell r="AK16">
            <v>66</v>
          </cell>
          <cell r="AL16">
            <v>66</v>
          </cell>
          <cell r="AM16">
            <v>3</v>
          </cell>
          <cell r="AN16">
            <v>40</v>
          </cell>
          <cell r="AO16">
            <v>18</v>
          </cell>
          <cell r="AP16">
            <v>18</v>
          </cell>
          <cell r="AQ16">
            <v>18</v>
          </cell>
          <cell r="AR16">
            <v>18</v>
          </cell>
          <cell r="AS16">
            <v>18</v>
          </cell>
          <cell r="AT16">
            <v>30</v>
          </cell>
          <cell r="AU16">
            <v>10</v>
          </cell>
          <cell r="AV16">
            <v>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1863-A66F-4534-B5B0-0BD4A9BD9EF1}">
  <dimension ref="A1:L27"/>
  <sheetViews>
    <sheetView workbookViewId="0">
      <selection activeCell="E28" sqref="E28"/>
    </sheetView>
  </sheetViews>
  <sheetFormatPr baseColWidth="10" defaultColWidth="11.42578125" defaultRowHeight="15" x14ac:dyDescent="0.25"/>
  <cols>
    <col min="2" max="2" width="67.5703125" customWidth="1"/>
    <col min="3" max="3" width="16.5703125" customWidth="1"/>
    <col min="4" max="4" width="22.5703125" bestFit="1" customWidth="1"/>
    <col min="5" max="5" width="25.7109375" style="27" customWidth="1"/>
    <col min="6" max="6" width="22.42578125" customWidth="1"/>
    <col min="7" max="8" width="18" customWidth="1"/>
    <col min="10" max="10" width="16" customWidth="1"/>
    <col min="12" max="12" width="21.5703125" customWidth="1"/>
  </cols>
  <sheetData>
    <row r="1" spans="1:12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 t="s">
        <v>139</v>
      </c>
      <c r="B2" s="3" t="s">
        <v>199</v>
      </c>
      <c r="C2" s="3" t="s">
        <v>12</v>
      </c>
      <c r="D2" s="3" t="s">
        <v>15</v>
      </c>
      <c r="E2" s="26">
        <v>2909</v>
      </c>
      <c r="F2" s="3"/>
      <c r="G2" s="3"/>
      <c r="H2" s="3"/>
      <c r="I2" s="3"/>
      <c r="J2" s="3"/>
      <c r="K2" s="3"/>
      <c r="L2" s="3"/>
    </row>
    <row r="3" spans="1:12" s="18" customFormat="1" x14ac:dyDescent="0.25">
      <c r="A3" s="3" t="s">
        <v>140</v>
      </c>
      <c r="B3" s="3" t="s">
        <v>198</v>
      </c>
      <c r="C3" s="17" t="s">
        <v>191</v>
      </c>
      <c r="D3" s="3" t="s">
        <v>13</v>
      </c>
      <c r="E3" s="26">
        <v>662</v>
      </c>
      <c r="F3" s="17"/>
      <c r="G3" s="17"/>
      <c r="H3" s="17"/>
      <c r="I3" s="17"/>
      <c r="J3" s="17"/>
      <c r="K3" s="17"/>
      <c r="L3" s="17"/>
    </row>
    <row r="4" spans="1:12" x14ac:dyDescent="0.25">
      <c r="A4" s="3" t="s">
        <v>141</v>
      </c>
      <c r="B4" s="3" t="s">
        <v>196</v>
      </c>
      <c r="C4" s="3" t="s">
        <v>12</v>
      </c>
      <c r="D4" s="3" t="s">
        <v>18</v>
      </c>
      <c r="E4" s="26">
        <v>207</v>
      </c>
      <c r="F4" s="3"/>
      <c r="G4" s="3"/>
      <c r="H4" s="3"/>
      <c r="I4" s="3"/>
      <c r="J4" s="3"/>
      <c r="K4" s="3"/>
      <c r="L4" s="3"/>
    </row>
    <row r="5" spans="1:12" s="18" customFormat="1" x14ac:dyDescent="0.25">
      <c r="A5" s="3" t="s">
        <v>142</v>
      </c>
      <c r="B5" s="3" t="s">
        <v>203</v>
      </c>
      <c r="C5" s="17" t="s">
        <v>12</v>
      </c>
      <c r="D5" s="3" t="s">
        <v>18</v>
      </c>
      <c r="E5" s="26">
        <v>331</v>
      </c>
      <c r="F5" s="17"/>
      <c r="G5" s="17"/>
      <c r="H5" s="17"/>
      <c r="I5" s="17"/>
      <c r="J5" s="17"/>
      <c r="K5" s="17"/>
      <c r="L5" s="17"/>
    </row>
    <row r="6" spans="1:12" x14ac:dyDescent="0.25">
      <c r="A6" s="3" t="s">
        <v>143</v>
      </c>
      <c r="B6" s="3" t="s">
        <v>197</v>
      </c>
      <c r="C6" s="3" t="s">
        <v>12</v>
      </c>
      <c r="D6" s="3" t="s">
        <v>18</v>
      </c>
      <c r="E6" s="26">
        <v>154</v>
      </c>
      <c r="F6" s="3"/>
      <c r="G6" s="3"/>
      <c r="H6" s="3"/>
      <c r="I6" s="3"/>
      <c r="J6" s="3"/>
      <c r="K6" s="3"/>
      <c r="L6" s="3"/>
    </row>
    <row r="7" spans="1:12" x14ac:dyDescent="0.25">
      <c r="A7" s="3" t="s">
        <v>144</v>
      </c>
      <c r="B7" s="3" t="s">
        <v>202</v>
      </c>
      <c r="C7" s="3" t="s">
        <v>12</v>
      </c>
      <c r="D7" s="3" t="s">
        <v>19</v>
      </c>
      <c r="E7" s="26">
        <v>119</v>
      </c>
      <c r="F7" s="3"/>
      <c r="G7" s="3"/>
      <c r="H7" s="3"/>
      <c r="I7" s="3"/>
      <c r="J7" s="3"/>
      <c r="K7" s="3"/>
      <c r="L7" s="3"/>
    </row>
    <row r="8" spans="1:12" x14ac:dyDescent="0.25">
      <c r="A8" s="3" t="s">
        <v>145</v>
      </c>
      <c r="B8" s="3" t="s">
        <v>201</v>
      </c>
      <c r="C8" s="3" t="s">
        <v>191</v>
      </c>
      <c r="D8" s="3" t="s">
        <v>20</v>
      </c>
      <c r="E8" s="26">
        <v>74</v>
      </c>
      <c r="F8" s="3"/>
      <c r="G8" s="3"/>
      <c r="H8" s="3"/>
      <c r="I8" s="3"/>
      <c r="J8" s="3"/>
      <c r="K8" s="3"/>
      <c r="L8" s="3"/>
    </row>
    <row r="9" spans="1:12" x14ac:dyDescent="0.25">
      <c r="A9" s="3" t="s">
        <v>146</v>
      </c>
      <c r="B9" s="3" t="s">
        <v>200</v>
      </c>
      <c r="C9" s="3" t="s">
        <v>191</v>
      </c>
      <c r="D9" s="3" t="s">
        <v>14</v>
      </c>
      <c r="E9" s="26">
        <v>148</v>
      </c>
      <c r="F9" s="3"/>
      <c r="G9" s="3"/>
      <c r="H9" s="3"/>
      <c r="I9" s="3"/>
      <c r="J9" s="3"/>
      <c r="K9" s="3"/>
      <c r="L9" s="3"/>
    </row>
    <row r="10" spans="1:12" x14ac:dyDescent="0.25">
      <c r="A10" s="3" t="s">
        <v>147</v>
      </c>
      <c r="B10" s="3" t="s">
        <v>205</v>
      </c>
      <c r="C10" s="3" t="s">
        <v>191</v>
      </c>
      <c r="D10" s="3" t="s">
        <v>20</v>
      </c>
      <c r="E10" s="26">
        <v>84</v>
      </c>
      <c r="F10" s="3"/>
      <c r="G10" s="3"/>
      <c r="H10" s="3"/>
      <c r="I10" s="3"/>
      <c r="J10" s="3"/>
      <c r="K10" s="3"/>
      <c r="L10" s="3"/>
    </row>
    <row r="11" spans="1:12" x14ac:dyDescent="0.25">
      <c r="A11" s="3" t="s">
        <v>148</v>
      </c>
      <c r="B11" s="3" t="s">
        <v>204</v>
      </c>
      <c r="C11" s="3" t="s">
        <v>12</v>
      </c>
      <c r="D11" s="3" t="s">
        <v>19</v>
      </c>
      <c r="E11" s="26">
        <v>44</v>
      </c>
      <c r="F11" s="3"/>
      <c r="G11" s="3"/>
      <c r="H11" s="3"/>
      <c r="I11" s="3"/>
      <c r="J11" s="3"/>
      <c r="K11" s="3"/>
      <c r="L11" s="3"/>
    </row>
    <row r="12" spans="1:12" x14ac:dyDescent="0.25">
      <c r="A12" s="3" t="s">
        <v>149</v>
      </c>
      <c r="B12" s="3" t="s">
        <v>206</v>
      </c>
      <c r="C12" s="3" t="s">
        <v>12</v>
      </c>
      <c r="D12" s="3" t="s">
        <v>20</v>
      </c>
      <c r="E12" s="26">
        <v>205</v>
      </c>
      <c r="F12" s="3"/>
      <c r="G12" s="3"/>
      <c r="H12" s="3"/>
      <c r="I12" s="3"/>
      <c r="J12" s="3"/>
      <c r="K12" s="3"/>
      <c r="L12" s="3"/>
    </row>
    <row r="13" spans="1:12" x14ac:dyDescent="0.25">
      <c r="A13" s="3" t="s">
        <v>150</v>
      </c>
      <c r="B13" s="3" t="s">
        <v>207</v>
      </c>
      <c r="C13" s="3" t="s">
        <v>12</v>
      </c>
      <c r="D13" s="3" t="s">
        <v>18</v>
      </c>
      <c r="E13" s="26">
        <v>388</v>
      </c>
      <c r="F13" s="3"/>
      <c r="G13" s="3"/>
      <c r="H13" s="3"/>
      <c r="I13" s="3"/>
      <c r="J13" s="3"/>
      <c r="K13" s="3"/>
      <c r="L13" s="3"/>
    </row>
    <row r="14" spans="1:12" x14ac:dyDescent="0.25">
      <c r="A14" s="3" t="s">
        <v>151</v>
      </c>
      <c r="B14" s="3" t="s">
        <v>208</v>
      </c>
      <c r="C14" s="3" t="s">
        <v>191</v>
      </c>
      <c r="D14" s="3" t="s">
        <v>192</v>
      </c>
      <c r="E14" s="26">
        <v>6</v>
      </c>
      <c r="F14" s="3"/>
      <c r="G14" s="3"/>
      <c r="H14" s="3"/>
      <c r="I14" s="3"/>
      <c r="J14" s="3"/>
      <c r="K14" s="3"/>
      <c r="L14" s="3"/>
    </row>
    <row r="15" spans="1:12" x14ac:dyDescent="0.25">
      <c r="A15" s="3" t="s">
        <v>152</v>
      </c>
      <c r="B15" s="3" t="s">
        <v>209</v>
      </c>
      <c r="C15" s="3" t="s">
        <v>191</v>
      </c>
      <c r="D15" s="3" t="s">
        <v>192</v>
      </c>
      <c r="E15" s="26">
        <v>4</v>
      </c>
      <c r="F15" s="3"/>
      <c r="G15" s="3"/>
      <c r="H15" s="3"/>
      <c r="I15" s="3"/>
      <c r="J15" s="3"/>
      <c r="K15" s="3"/>
      <c r="L15" s="3"/>
    </row>
    <row r="16" spans="1:12" x14ac:dyDescent="0.25">
      <c r="A16" s="3" t="s">
        <v>153</v>
      </c>
      <c r="B16" s="3" t="s">
        <v>210</v>
      </c>
      <c r="C16" s="3" t="s">
        <v>191</v>
      </c>
      <c r="D16" s="3" t="s">
        <v>17</v>
      </c>
      <c r="E16" s="26">
        <v>68</v>
      </c>
      <c r="F16" s="3"/>
      <c r="G16" s="3"/>
      <c r="H16" s="3"/>
      <c r="I16" s="3"/>
      <c r="J16" s="3"/>
      <c r="K16" s="3"/>
      <c r="L16" s="3"/>
    </row>
    <row r="17" spans="1:12" x14ac:dyDescent="0.25">
      <c r="A17" s="3" t="s">
        <v>154</v>
      </c>
      <c r="B17" s="3" t="s">
        <v>211</v>
      </c>
      <c r="C17" s="3" t="s">
        <v>191</v>
      </c>
      <c r="D17" s="3" t="s">
        <v>17</v>
      </c>
      <c r="E17" s="26">
        <v>68</v>
      </c>
      <c r="F17" s="3"/>
      <c r="G17" s="3"/>
      <c r="H17" s="3"/>
      <c r="I17" s="3"/>
      <c r="J17" s="3"/>
      <c r="K17" s="3"/>
      <c r="L17" s="3"/>
    </row>
    <row r="18" spans="1:12" x14ac:dyDescent="0.25">
      <c r="A18" s="3" t="s">
        <v>155</v>
      </c>
      <c r="B18" s="3" t="s">
        <v>212</v>
      </c>
      <c r="C18" s="3" t="s">
        <v>191</v>
      </c>
      <c r="D18" s="3" t="s">
        <v>193</v>
      </c>
      <c r="E18" s="26">
        <v>5</v>
      </c>
      <c r="F18" s="3"/>
      <c r="G18" s="3"/>
      <c r="H18" s="3"/>
      <c r="I18" s="3"/>
      <c r="J18" s="3"/>
      <c r="K18" s="3"/>
      <c r="L18" s="3"/>
    </row>
    <row r="19" spans="1:12" x14ac:dyDescent="0.25">
      <c r="A19" s="3" t="s">
        <v>156</v>
      </c>
      <c r="B19" s="3" t="s">
        <v>213</v>
      </c>
      <c r="C19" s="3" t="s">
        <v>191</v>
      </c>
      <c r="D19" s="3" t="s">
        <v>194</v>
      </c>
      <c r="E19" s="26">
        <v>42</v>
      </c>
      <c r="F19" s="3"/>
      <c r="G19" s="3"/>
      <c r="H19" s="3"/>
      <c r="I19" s="3"/>
      <c r="J19" s="3"/>
      <c r="K19" s="3"/>
      <c r="L19" s="3"/>
    </row>
    <row r="20" spans="1:12" x14ac:dyDescent="0.25">
      <c r="A20" s="3" t="s">
        <v>157</v>
      </c>
      <c r="B20" s="3" t="s">
        <v>214</v>
      </c>
      <c r="C20" s="3" t="s">
        <v>191</v>
      </c>
      <c r="D20" s="3" t="s">
        <v>15</v>
      </c>
      <c r="E20" s="26">
        <v>20</v>
      </c>
      <c r="F20" s="3"/>
      <c r="G20" s="3"/>
      <c r="H20" s="3"/>
      <c r="I20" s="3"/>
      <c r="J20" s="3"/>
      <c r="K20" s="3"/>
      <c r="L20" s="3"/>
    </row>
    <row r="21" spans="1:12" x14ac:dyDescent="0.25">
      <c r="A21" s="3" t="s">
        <v>158</v>
      </c>
      <c r="B21" s="3" t="s">
        <v>215</v>
      </c>
      <c r="C21" s="3" t="s">
        <v>191</v>
      </c>
      <c r="D21" s="3" t="s">
        <v>17</v>
      </c>
      <c r="E21" s="26">
        <v>20</v>
      </c>
      <c r="F21" s="3"/>
      <c r="G21" s="3"/>
      <c r="H21" s="3"/>
      <c r="I21" s="3"/>
      <c r="J21" s="3"/>
      <c r="K21" s="3"/>
      <c r="L21" s="3"/>
    </row>
    <row r="22" spans="1:12" x14ac:dyDescent="0.25">
      <c r="A22" s="3" t="s">
        <v>159</v>
      </c>
      <c r="B22" s="3" t="s">
        <v>216</v>
      </c>
      <c r="C22" s="3" t="s">
        <v>191</v>
      </c>
      <c r="D22" s="3" t="s">
        <v>17</v>
      </c>
      <c r="E22" s="26">
        <v>20</v>
      </c>
      <c r="F22" s="3"/>
      <c r="G22" s="3"/>
      <c r="H22" s="3"/>
      <c r="I22" s="3"/>
      <c r="J22" s="3"/>
      <c r="K22" s="3"/>
      <c r="L22" s="3"/>
    </row>
    <row r="23" spans="1:12" x14ac:dyDescent="0.25">
      <c r="A23" s="3" t="s">
        <v>160</v>
      </c>
      <c r="B23" s="3" t="s">
        <v>217</v>
      </c>
      <c r="C23" s="3" t="s">
        <v>191</v>
      </c>
      <c r="D23" s="3" t="s">
        <v>15</v>
      </c>
      <c r="E23" s="26">
        <v>20</v>
      </c>
      <c r="F23" s="3"/>
      <c r="G23" s="3"/>
      <c r="H23" s="3"/>
      <c r="I23" s="3"/>
      <c r="J23" s="3"/>
      <c r="K23" s="3"/>
      <c r="L23" s="3"/>
    </row>
    <row r="24" spans="1:12" x14ac:dyDescent="0.25">
      <c r="A24" s="3" t="s">
        <v>161</v>
      </c>
      <c r="B24" s="3" t="s">
        <v>218</v>
      </c>
      <c r="C24" s="3" t="s">
        <v>191</v>
      </c>
      <c r="D24" s="3" t="s">
        <v>15</v>
      </c>
      <c r="E24" s="26">
        <v>20</v>
      </c>
      <c r="F24" s="3"/>
      <c r="G24" s="3"/>
      <c r="H24" s="3"/>
      <c r="I24" s="3"/>
      <c r="J24" s="3"/>
      <c r="K24" s="3"/>
      <c r="L24" s="3"/>
    </row>
    <row r="25" spans="1:12" x14ac:dyDescent="0.25">
      <c r="A25" s="3" t="s">
        <v>162</v>
      </c>
      <c r="B25" s="3" t="s">
        <v>219</v>
      </c>
      <c r="C25" s="3" t="s">
        <v>191</v>
      </c>
      <c r="D25" s="3" t="s">
        <v>21</v>
      </c>
      <c r="E25" s="26">
        <v>32</v>
      </c>
      <c r="F25" s="3"/>
      <c r="G25" s="3"/>
      <c r="H25" s="3"/>
      <c r="I25" s="3"/>
      <c r="J25" s="3"/>
      <c r="K25" s="3"/>
      <c r="L25" s="3"/>
    </row>
    <row r="26" spans="1:12" x14ac:dyDescent="0.25">
      <c r="A26" s="3" t="s">
        <v>163</v>
      </c>
      <c r="B26" s="3" t="s">
        <v>220</v>
      </c>
      <c r="C26" s="3" t="s">
        <v>191</v>
      </c>
      <c r="D26" s="3" t="s">
        <v>195</v>
      </c>
      <c r="E26" s="26">
        <v>10</v>
      </c>
      <c r="F26" s="3"/>
      <c r="G26" s="3"/>
      <c r="H26" s="3"/>
      <c r="I26" s="3"/>
      <c r="J26" s="3"/>
      <c r="K26" s="3"/>
      <c r="L26" s="3"/>
    </row>
    <row r="27" spans="1:12" x14ac:dyDescent="0.25">
      <c r="A27" s="3" t="s">
        <v>164</v>
      </c>
      <c r="B27" s="3" t="s">
        <v>221</v>
      </c>
      <c r="C27" s="3" t="s">
        <v>191</v>
      </c>
      <c r="D27" s="3" t="s">
        <v>222</v>
      </c>
      <c r="E27" s="26">
        <v>2</v>
      </c>
      <c r="F27" s="3"/>
      <c r="G27" s="3"/>
      <c r="H27" s="3"/>
      <c r="I27" s="3"/>
      <c r="J27" s="3"/>
      <c r="K27" s="3"/>
      <c r="L27" s="3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D22F-12A0-47BE-A24E-DA844F8ACA76}">
  <dimension ref="A1:AA38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0.7109375" defaultRowHeight="12.75" x14ac:dyDescent="0.2"/>
  <cols>
    <col min="1" max="1" width="56" style="28" customWidth="1"/>
    <col min="2" max="2" width="45.42578125" style="29" customWidth="1"/>
    <col min="3" max="3" width="40.42578125" style="29" customWidth="1"/>
    <col min="4" max="4" width="44.7109375" style="29" customWidth="1"/>
    <col min="5" max="5" width="36.85546875" style="29" customWidth="1"/>
    <col min="6" max="6" width="44.28515625" style="29" customWidth="1"/>
    <col min="7" max="7" width="38.28515625" style="29" customWidth="1"/>
    <col min="8" max="8" width="40.5703125" style="29" customWidth="1"/>
    <col min="9" max="9" width="36.28515625" style="28" customWidth="1"/>
    <col min="10" max="10" width="30.42578125" style="28" customWidth="1"/>
    <col min="11" max="11" width="32.140625" style="28" customWidth="1"/>
    <col min="12" max="12" width="20.5703125" style="28" customWidth="1"/>
    <col min="13" max="13" width="17" style="28" customWidth="1"/>
    <col min="14" max="14" width="27.42578125" style="28" customWidth="1"/>
    <col min="15" max="15" width="31.85546875" style="28" customWidth="1"/>
    <col min="16" max="16" width="23.140625" style="28" customWidth="1"/>
    <col min="17" max="17" width="25.28515625" style="28" customWidth="1"/>
    <col min="18" max="18" width="26.42578125" style="28" customWidth="1"/>
    <col min="19" max="19" width="29" style="28" customWidth="1"/>
    <col min="20" max="20" width="31.42578125" style="28" customWidth="1"/>
    <col min="21" max="21" width="35.42578125" style="28" customWidth="1"/>
    <col min="22" max="22" width="30.5703125" style="28" customWidth="1"/>
    <col min="23" max="23" width="26.42578125" style="28" customWidth="1"/>
    <col min="24" max="24" width="25.28515625" style="28" customWidth="1"/>
    <col min="25" max="25" width="30" style="28" customWidth="1"/>
    <col min="26" max="26" width="31.5703125" style="28" customWidth="1"/>
    <col min="27" max="27" width="44" style="28" customWidth="1"/>
    <col min="28" max="16384" width="10.7109375" style="28"/>
  </cols>
  <sheetData>
    <row r="1" spans="1:27" ht="27.95" customHeight="1" x14ac:dyDescent="0.2">
      <c r="A1" s="19" t="s">
        <v>223</v>
      </c>
      <c r="B1" s="5" t="s">
        <v>15</v>
      </c>
      <c r="C1" s="5" t="s">
        <v>13</v>
      </c>
      <c r="D1" s="5" t="s">
        <v>18</v>
      </c>
      <c r="E1" s="5" t="s">
        <v>18</v>
      </c>
      <c r="F1" s="5" t="s">
        <v>18</v>
      </c>
      <c r="G1" s="5" t="s">
        <v>19</v>
      </c>
      <c r="H1" s="5" t="s">
        <v>20</v>
      </c>
      <c r="I1" s="5" t="s">
        <v>14</v>
      </c>
      <c r="J1" s="5" t="s">
        <v>20</v>
      </c>
      <c r="K1" s="5" t="s">
        <v>19</v>
      </c>
      <c r="L1" s="5" t="s">
        <v>20</v>
      </c>
      <c r="M1" s="5" t="s">
        <v>18</v>
      </c>
      <c r="N1" s="5" t="s">
        <v>192</v>
      </c>
      <c r="O1" s="5" t="s">
        <v>192</v>
      </c>
      <c r="P1" s="5" t="s">
        <v>17</v>
      </c>
      <c r="Q1" s="5" t="s">
        <v>17</v>
      </c>
      <c r="R1" s="5" t="s">
        <v>193</v>
      </c>
      <c r="S1" s="5" t="s">
        <v>194</v>
      </c>
      <c r="T1" s="5" t="s">
        <v>15</v>
      </c>
      <c r="U1" s="5" t="s">
        <v>17</v>
      </c>
      <c r="V1" s="5" t="s">
        <v>17</v>
      </c>
      <c r="W1" s="5" t="s">
        <v>15</v>
      </c>
      <c r="X1" s="5" t="s">
        <v>15</v>
      </c>
      <c r="Y1" s="5" t="s">
        <v>21</v>
      </c>
      <c r="Z1" s="5" t="s">
        <v>195</v>
      </c>
      <c r="AA1" s="5" t="str">
        <f>+'[1]4. VEA SG '!AV1</f>
        <v xml:space="preserve">Caja x 500 unidades </v>
      </c>
    </row>
    <row r="2" spans="1:27" x14ac:dyDescent="0.2">
      <c r="A2" s="19" t="s">
        <v>224</v>
      </c>
      <c r="B2" s="5" t="s">
        <v>139</v>
      </c>
      <c r="C2" s="5" t="s">
        <v>140</v>
      </c>
      <c r="D2" s="5" t="s">
        <v>141</v>
      </c>
      <c r="E2" s="5" t="s">
        <v>142</v>
      </c>
      <c r="F2" s="5" t="s">
        <v>143</v>
      </c>
      <c r="G2" s="5" t="s">
        <v>144</v>
      </c>
      <c r="H2" s="5" t="s">
        <v>145</v>
      </c>
      <c r="I2" s="5" t="s">
        <v>146</v>
      </c>
      <c r="J2" s="5" t="s">
        <v>147</v>
      </c>
      <c r="K2" s="5" t="s">
        <v>148</v>
      </c>
      <c r="L2" s="5" t="s">
        <v>149</v>
      </c>
      <c r="M2" s="5" t="s">
        <v>150</v>
      </c>
      <c r="N2" s="5" t="s">
        <v>151</v>
      </c>
      <c r="O2" s="5" t="s">
        <v>152</v>
      </c>
      <c r="P2" s="5" t="s">
        <v>153</v>
      </c>
      <c r="Q2" s="5" t="s">
        <v>154</v>
      </c>
      <c r="R2" s="5" t="s">
        <v>155</v>
      </c>
      <c r="S2" s="5" t="s">
        <v>156</v>
      </c>
      <c r="T2" s="5" t="s">
        <v>157</v>
      </c>
      <c r="U2" s="5" t="s">
        <v>158</v>
      </c>
      <c r="V2" s="5" t="s">
        <v>159</v>
      </c>
      <c r="W2" s="5" t="s">
        <v>160</v>
      </c>
      <c r="X2" s="5" t="s">
        <v>161</v>
      </c>
      <c r="Y2" s="5" t="s">
        <v>162</v>
      </c>
      <c r="Z2" s="5" t="s">
        <v>163</v>
      </c>
      <c r="AA2" s="20" t="s">
        <v>164</v>
      </c>
    </row>
    <row r="3" spans="1:27" s="39" customFormat="1" ht="62.1" customHeight="1" x14ac:dyDescent="0.25">
      <c r="A3" s="19" t="s">
        <v>16</v>
      </c>
      <c r="B3" s="21" t="s">
        <v>165</v>
      </c>
      <c r="C3" s="21" t="s">
        <v>166</v>
      </c>
      <c r="D3" s="21" t="s">
        <v>167</v>
      </c>
      <c r="E3" s="21" t="s">
        <v>168</v>
      </c>
      <c r="F3" s="21" t="s">
        <v>169</v>
      </c>
      <c r="G3" s="21" t="s">
        <v>170</v>
      </c>
      <c r="H3" s="21" t="s">
        <v>171</v>
      </c>
      <c r="I3" s="21" t="s">
        <v>172</v>
      </c>
      <c r="J3" s="21" t="s">
        <v>173</v>
      </c>
      <c r="K3" s="21" t="s">
        <v>174</v>
      </c>
      <c r="L3" s="22" t="s">
        <v>175</v>
      </c>
      <c r="M3" s="22" t="s">
        <v>176</v>
      </c>
      <c r="N3" s="22" t="s">
        <v>177</v>
      </c>
      <c r="O3" s="22" t="s">
        <v>178</v>
      </c>
      <c r="P3" s="22" t="s">
        <v>179</v>
      </c>
      <c r="Q3" s="22" t="s">
        <v>180</v>
      </c>
      <c r="R3" s="22" t="s">
        <v>181</v>
      </c>
      <c r="S3" s="22" t="s">
        <v>182</v>
      </c>
      <c r="T3" s="22" t="s">
        <v>183</v>
      </c>
      <c r="U3" s="22" t="s">
        <v>184</v>
      </c>
      <c r="V3" s="22" t="s">
        <v>185</v>
      </c>
      <c r="W3" s="22" t="s">
        <v>186</v>
      </c>
      <c r="X3" s="22" t="s">
        <v>187</v>
      </c>
      <c r="Y3" s="23" t="s">
        <v>188</v>
      </c>
      <c r="Z3" s="24" t="s">
        <v>189</v>
      </c>
      <c r="AA3" s="25" t="s">
        <v>190</v>
      </c>
    </row>
    <row r="4" spans="1:27" x14ac:dyDescent="0.2">
      <c r="A4" s="4" t="s">
        <v>22</v>
      </c>
      <c r="B4" s="30">
        <f>+'[1]1. Vigilancia Nal IA-NC'!AE3+'[1]2.Vigilancia brotes IA'!AB3</f>
        <v>12</v>
      </c>
      <c r="C4" s="30">
        <f>+'[1]4. VEA SG '!AE3</f>
        <v>0</v>
      </c>
      <c r="D4" s="30">
        <f>+'[1]1. Vigilancia Nal IA-NC'!AF3+'[1]2.Vigilancia brotes IA'!AC3+'[1]4. VEA SG '!AF3</f>
        <v>1</v>
      </c>
      <c r="E4" s="30">
        <f>+'[1]1. Vigilancia Nal IA-NC'!AG3+'[1]2.Vigilancia brotes IA'!AD3+'[1]4. VEA SG '!AG3</f>
        <v>1</v>
      </c>
      <c r="F4" s="30">
        <f>+'[1]1. Vigilancia Nal IA-NC'!AH3+'[1]2.Vigilancia brotes IA'!AE3+'[1]4. VEA SG '!AH3</f>
        <v>1</v>
      </c>
      <c r="G4" s="30">
        <f>+'[1]1. Vigilancia Nal IA-NC'!AI3+'[1]2.Vigilancia brotes IA'!AF3</f>
        <v>1</v>
      </c>
      <c r="H4" s="30">
        <f>+'[1]3. Zonas Silvestre IA'!U3</f>
        <v>0</v>
      </c>
      <c r="I4" s="30">
        <f>+'[1]3. Zonas Silvestre IA'!U3*2</f>
        <v>0</v>
      </c>
      <c r="J4" s="30">
        <f>+'[1]1. Vigilancia Nal IA-NC'!AJ3+'[1]2.Vigilancia brotes IA'!AG3</f>
        <v>1</v>
      </c>
      <c r="K4" s="31">
        <f>+'[1]1. Vigilancia Nal IA-NC'!AK3+'[1]2.Vigilancia brotes IA'!AH3</f>
        <v>1</v>
      </c>
      <c r="L4" s="32">
        <f>+'[1]1. Vigilancia Nal IA-NC'!AL3+'[1]2.Vigilancia brotes IA'!AI3</f>
        <v>1</v>
      </c>
      <c r="M4" s="32">
        <f>+'[1]1. Vigilancia Nal IA-NC'!AM3</f>
        <v>2</v>
      </c>
      <c r="N4" s="32">
        <f>+'[1]4. VEA SG '!AI3</f>
        <v>0</v>
      </c>
      <c r="O4" s="32">
        <f>+'[1]4. VEA SG '!AJ3</f>
        <v>0</v>
      </c>
      <c r="P4" s="32">
        <f>+'[1]4. VEA SG '!AK3</f>
        <v>0</v>
      </c>
      <c r="Q4" s="32">
        <f>+'[1]4. VEA SG '!AL3</f>
        <v>0</v>
      </c>
      <c r="R4" s="32">
        <f>+'[1]4. VEA SG '!AM3</f>
        <v>0</v>
      </c>
      <c r="S4" s="32">
        <f>+'[1]4. VEA SG '!AN3</f>
        <v>0</v>
      </c>
      <c r="T4" s="32">
        <f>+'[1]4. VEA SG '!AO3</f>
        <v>0</v>
      </c>
      <c r="U4" s="32">
        <f>+'[1]4. VEA SG '!AP3</f>
        <v>0</v>
      </c>
      <c r="V4" s="32">
        <f>+'[1]4. VEA SG '!AQ3</f>
        <v>0</v>
      </c>
      <c r="W4" s="32">
        <f>+'[1]4. VEA SG '!AR3</f>
        <v>0</v>
      </c>
      <c r="X4" s="32">
        <f>+'[1]4. VEA SG '!AS3</f>
        <v>0</v>
      </c>
      <c r="Y4" s="32">
        <f>+'[1]4. VEA SG '!AT3</f>
        <v>0</v>
      </c>
      <c r="Z4" s="33">
        <f>+'[1]4. VEA SG '!AU3</f>
        <v>0</v>
      </c>
      <c r="AA4" s="32">
        <f>+'[1]4. VEA SG '!AV3</f>
        <v>0</v>
      </c>
    </row>
    <row r="5" spans="1:27" x14ac:dyDescent="0.2">
      <c r="A5" s="4" t="s">
        <v>23</v>
      </c>
      <c r="B5" s="30">
        <f>+'[1]1. Vigilancia Nal IA-NC'!AE4+'[1]2.Vigilancia brotes IA'!AB4</f>
        <v>257</v>
      </c>
      <c r="C5" s="30">
        <f>+'[1]4. VEA SG '!AE4</f>
        <v>0</v>
      </c>
      <c r="D5" s="30">
        <f>+'[1]1. Vigilancia Nal IA-NC'!AF4+'[1]2.Vigilancia brotes IA'!AC4+'[1]4. VEA SG '!AF4</f>
        <v>13</v>
      </c>
      <c r="E5" s="30">
        <f>+'[1]1. Vigilancia Nal IA-NC'!AG4+'[1]2.Vigilancia brotes IA'!AD4+'[1]4. VEA SG '!AG4</f>
        <v>21</v>
      </c>
      <c r="F5" s="30">
        <f>+'[1]1. Vigilancia Nal IA-NC'!AH4+'[1]2.Vigilancia brotes IA'!AE4+'[1]4. VEA SG '!AH4</f>
        <v>11</v>
      </c>
      <c r="G5" s="30">
        <f>+'[1]1. Vigilancia Nal IA-NC'!AI4+'[1]2.Vigilancia brotes IA'!AF4</f>
        <v>8</v>
      </c>
      <c r="H5" s="30">
        <f>+'[1]3. Zonas Silvestre IA'!U4</f>
        <v>3</v>
      </c>
      <c r="I5" s="30">
        <f>+'[1]3. Zonas Silvestre IA'!U4*2</f>
        <v>6</v>
      </c>
      <c r="J5" s="30">
        <f>+'[1]1. Vigilancia Nal IA-NC'!AJ4+'[1]2.Vigilancia brotes IA'!AG4</f>
        <v>6</v>
      </c>
      <c r="K5" s="31">
        <f>+('[1]1. Vigilancia Nal IA-NC'!AK4+'[1]2.Vigilancia brotes IA'!AH4)+1</f>
        <v>2</v>
      </c>
      <c r="L5" s="32">
        <f>+'[1]1. Vigilancia Nal IA-NC'!AL4</f>
        <v>7</v>
      </c>
      <c r="M5" s="32">
        <f>+'[1]1. Vigilancia Nal IA-NC'!AM4</f>
        <v>14</v>
      </c>
      <c r="N5" s="32">
        <f>+'[1]4. VEA SG '!AI4</f>
        <v>0</v>
      </c>
      <c r="O5" s="32">
        <f>+'[1]4. VEA SG '!AJ4</f>
        <v>0</v>
      </c>
      <c r="P5" s="32">
        <f>+'[1]4. VEA SG '!AK4</f>
        <v>0</v>
      </c>
      <c r="Q5" s="32">
        <f>+'[1]4. VEA SG '!AL4</f>
        <v>0</v>
      </c>
      <c r="R5" s="32">
        <f>+'[1]4. VEA SG '!AM4</f>
        <v>0</v>
      </c>
      <c r="S5" s="32">
        <f>+'[1]4. VEA SG '!AN4</f>
        <v>0</v>
      </c>
      <c r="T5" s="32">
        <f>+'[1]4. VEA SG '!AO4</f>
        <v>0</v>
      </c>
      <c r="U5" s="32">
        <f>+'[1]4. VEA SG '!AP4</f>
        <v>0</v>
      </c>
      <c r="V5" s="32">
        <f>+'[1]4. VEA SG '!AQ4</f>
        <v>0</v>
      </c>
      <c r="W5" s="32">
        <f>+'[1]4. VEA SG '!AR4</f>
        <v>0</v>
      </c>
      <c r="X5" s="32">
        <f>+'[1]4. VEA SG '!AS4</f>
        <v>0</v>
      </c>
      <c r="Y5" s="32">
        <f>+'[1]4. VEA SG '!AT4</f>
        <v>0</v>
      </c>
      <c r="Z5" s="33">
        <f>+'[1]4. VEA SG '!AU4</f>
        <v>0</v>
      </c>
      <c r="AA5" s="32">
        <f>+'[1]4. VEA SG '!AV4</f>
        <v>0</v>
      </c>
    </row>
    <row r="6" spans="1:27" x14ac:dyDescent="0.2">
      <c r="A6" s="4" t="s">
        <v>24</v>
      </c>
      <c r="B6" s="30">
        <f>+'[1]1. Vigilancia Nal IA-NC'!AE5+'[1]2.Vigilancia brotes IA'!AB5</f>
        <v>33</v>
      </c>
      <c r="C6" s="30">
        <f>+'[1]4. VEA SG '!AE5</f>
        <v>0</v>
      </c>
      <c r="D6" s="30">
        <f>+'[1]1. Vigilancia Nal IA-NC'!AF5+'[1]2.Vigilancia brotes IA'!AC5+'[1]4. VEA SG '!AF5</f>
        <v>2</v>
      </c>
      <c r="E6" s="30">
        <f>+'[1]1. Vigilancia Nal IA-NC'!AG5+'[1]2.Vigilancia brotes IA'!AD5+'[1]4. VEA SG '!AG5</f>
        <v>3</v>
      </c>
      <c r="F6" s="30">
        <f>+'[1]1. Vigilancia Nal IA-NC'!AH5+'[1]2.Vigilancia brotes IA'!AE5+'[1]4. VEA SG '!AH5</f>
        <v>2</v>
      </c>
      <c r="G6" s="30">
        <f>+'[1]1. Vigilancia Nal IA-NC'!AI5+'[1]2.Vigilancia brotes IA'!AF5</f>
        <v>2</v>
      </c>
      <c r="H6" s="30">
        <f>+'[1]3. Zonas Silvestre IA'!U5</f>
        <v>3</v>
      </c>
      <c r="I6" s="30">
        <f>+'[1]3. Zonas Silvestre IA'!U5*2</f>
        <v>6</v>
      </c>
      <c r="J6" s="30">
        <f>+'[1]1. Vigilancia Nal IA-NC'!AJ5+'[1]2.Vigilancia brotes IA'!AG5</f>
        <v>1</v>
      </c>
      <c r="K6" s="31">
        <f>+'[1]1. Vigilancia Nal IA-NC'!AK5+'[1]2.Vigilancia brotes IA'!AH5</f>
        <v>1</v>
      </c>
      <c r="L6" s="32">
        <f>+'[1]1. Vigilancia Nal IA-NC'!AL5</f>
        <v>2</v>
      </c>
      <c r="M6" s="32">
        <f>+'[1]1. Vigilancia Nal IA-NC'!AM5</f>
        <v>4</v>
      </c>
      <c r="N6" s="32">
        <f>+'[1]4. VEA SG '!AI5</f>
        <v>0</v>
      </c>
      <c r="O6" s="32">
        <f>+'[1]4. VEA SG '!AJ5</f>
        <v>0</v>
      </c>
      <c r="P6" s="32">
        <f>+'[1]4. VEA SG '!AK5</f>
        <v>0</v>
      </c>
      <c r="Q6" s="32">
        <f>+'[1]4. VEA SG '!AL5</f>
        <v>0</v>
      </c>
      <c r="R6" s="32">
        <f>+'[1]4. VEA SG '!AM5</f>
        <v>0</v>
      </c>
      <c r="S6" s="32">
        <f>+'[1]4. VEA SG '!AN5</f>
        <v>0</v>
      </c>
      <c r="T6" s="32">
        <f>+'[1]4. VEA SG '!AO5</f>
        <v>0</v>
      </c>
      <c r="U6" s="32">
        <f>+'[1]4. VEA SG '!AP5</f>
        <v>0</v>
      </c>
      <c r="V6" s="32">
        <f>+'[1]4. VEA SG '!AQ5</f>
        <v>0</v>
      </c>
      <c r="W6" s="32">
        <f>+'[1]4. VEA SG '!AR5</f>
        <v>0</v>
      </c>
      <c r="X6" s="32">
        <f>+'[1]4. VEA SG '!AS5</f>
        <v>0</v>
      </c>
      <c r="Y6" s="32">
        <f>+'[1]4. VEA SG '!AT5</f>
        <v>0</v>
      </c>
      <c r="Z6" s="33">
        <f>+'[1]4. VEA SG '!AU5</f>
        <v>0</v>
      </c>
      <c r="AA6" s="32">
        <f>+'[1]4. VEA SG '!AV5</f>
        <v>0</v>
      </c>
    </row>
    <row r="7" spans="1:27" x14ac:dyDescent="0.2">
      <c r="A7" s="4" t="s">
        <v>25</v>
      </c>
      <c r="B7" s="30">
        <f>+'[1]1. Vigilancia Nal IA-NC'!AE6+'[1]2.Vigilancia brotes IA'!AB6</f>
        <v>185</v>
      </c>
      <c r="C7" s="30">
        <f>+'[1]4. VEA SG '!AE6</f>
        <v>0</v>
      </c>
      <c r="D7" s="30">
        <f>+'[1]1. Vigilancia Nal IA-NC'!AF6+'[1]2.Vigilancia brotes IA'!AC6+'[1]4. VEA SG '!AF6</f>
        <v>10</v>
      </c>
      <c r="E7" s="30">
        <f>+'[1]1. Vigilancia Nal IA-NC'!AG6+'[1]2.Vigilancia brotes IA'!AD6+'[1]4. VEA SG '!AG6</f>
        <v>15</v>
      </c>
      <c r="F7" s="30">
        <f>+'[1]1. Vigilancia Nal IA-NC'!AH6+'[1]2.Vigilancia brotes IA'!AE6+'[1]4. VEA SG '!AH6</f>
        <v>8</v>
      </c>
      <c r="G7" s="30">
        <f>+'[1]1. Vigilancia Nal IA-NC'!AI6+'[1]2.Vigilancia brotes IA'!AF6</f>
        <v>6</v>
      </c>
      <c r="H7" s="30">
        <f>+'[1]3. Zonas Silvestre IA'!U6</f>
        <v>3</v>
      </c>
      <c r="I7" s="30">
        <f>+'[1]3. Zonas Silvestre IA'!U6*2</f>
        <v>6</v>
      </c>
      <c r="J7" s="30">
        <f>+'[1]1. Vigilancia Nal IA-NC'!AJ6+'[1]2.Vigilancia brotes IA'!AG6</f>
        <v>4</v>
      </c>
      <c r="K7" s="31">
        <f>+'[1]1. Vigilancia Nal IA-NC'!AK6+'[1]2.Vigilancia brotes IA'!AH6</f>
        <v>2</v>
      </c>
      <c r="L7" s="32">
        <f>+'[1]1. Vigilancia Nal IA-NC'!AL6+6</f>
        <v>10</v>
      </c>
      <c r="M7" s="32">
        <f>+'[1]1. Vigilancia Nal IA-NC'!AM6</f>
        <v>19</v>
      </c>
      <c r="N7" s="32">
        <f>+'[1]4. VEA SG '!AI6</f>
        <v>0</v>
      </c>
      <c r="O7" s="32">
        <f>+'[1]4. VEA SG '!AJ6</f>
        <v>0</v>
      </c>
      <c r="P7" s="32">
        <f>+'[1]4. VEA SG '!AK6</f>
        <v>0</v>
      </c>
      <c r="Q7" s="32">
        <f>+'[1]4. VEA SG '!AL6</f>
        <v>0</v>
      </c>
      <c r="R7" s="32">
        <f>+'[1]4. VEA SG '!AM6</f>
        <v>0</v>
      </c>
      <c r="S7" s="32">
        <f>+'[1]4. VEA SG '!AN6</f>
        <v>0</v>
      </c>
      <c r="T7" s="32">
        <f>+'[1]4. VEA SG '!AO6</f>
        <v>0</v>
      </c>
      <c r="U7" s="32">
        <f>+'[1]4. VEA SG '!AP6</f>
        <v>0</v>
      </c>
      <c r="V7" s="32">
        <f>+'[1]4. VEA SG '!AQ6</f>
        <v>0</v>
      </c>
      <c r="W7" s="32">
        <f>+'[1]4. VEA SG '!AR6</f>
        <v>0</v>
      </c>
      <c r="X7" s="32">
        <f>+'[1]4. VEA SG '!AS6</f>
        <v>0</v>
      </c>
      <c r="Y7" s="32">
        <f>+'[1]4. VEA SG '!AT6</f>
        <v>0</v>
      </c>
      <c r="Z7" s="33">
        <f>+'[1]4. VEA SG '!AU6</f>
        <v>0</v>
      </c>
      <c r="AA7" s="32">
        <f>+'[1]4. VEA SG '!AV6</f>
        <v>0</v>
      </c>
    </row>
    <row r="8" spans="1:27" x14ac:dyDescent="0.2">
      <c r="A8" s="4" t="s">
        <v>26</v>
      </c>
      <c r="B8" s="30">
        <f>+'[1]1. Vigilancia Nal IA-NC'!AE7+'[1]2.Vigilancia brotes IA'!AB7</f>
        <v>117</v>
      </c>
      <c r="C8" s="30">
        <f>+'[1]4. VEA SG '!AE7</f>
        <v>0</v>
      </c>
      <c r="D8" s="30">
        <f>+'[1]1. Vigilancia Nal IA-NC'!AF7+'[1]2.Vigilancia brotes IA'!AC7+'[1]4. VEA SG '!AF7</f>
        <v>6</v>
      </c>
      <c r="E8" s="30">
        <f>+'[1]1. Vigilancia Nal IA-NC'!AG7+'[1]2.Vigilancia brotes IA'!AD7+'[1]4. VEA SG '!AG7</f>
        <v>11</v>
      </c>
      <c r="F8" s="30">
        <f>+'[1]1. Vigilancia Nal IA-NC'!AH7+'[1]2.Vigilancia brotes IA'!AE7+'[1]4. VEA SG '!AH7</f>
        <v>6</v>
      </c>
      <c r="G8" s="30">
        <f>+'[1]1. Vigilancia Nal IA-NC'!AI7+'[1]2.Vigilancia brotes IA'!AF7</f>
        <v>3</v>
      </c>
      <c r="H8" s="30">
        <f>+'[1]3. Zonas Silvestre IA'!U7</f>
        <v>5</v>
      </c>
      <c r="I8" s="30">
        <f>+'[1]3. Zonas Silvestre IA'!U7*2</f>
        <v>10</v>
      </c>
      <c r="J8" s="30">
        <f>+'[1]1. Vigilancia Nal IA-NC'!AJ7+'[1]2.Vigilancia brotes IA'!AG7</f>
        <v>3</v>
      </c>
      <c r="K8" s="31">
        <f>+'[1]1. Vigilancia Nal IA-NC'!AK7+'[1]2.Vigilancia brotes IA'!AH7</f>
        <v>2</v>
      </c>
      <c r="L8" s="32">
        <f>+'[1]1. Vigilancia Nal IA-NC'!AL7+4</f>
        <v>6</v>
      </c>
      <c r="M8" s="32">
        <f>+'[1]1. Vigilancia Nal IA-NC'!AM7</f>
        <v>12</v>
      </c>
      <c r="N8" s="32">
        <f>+'[1]4. VEA SG '!AI7</f>
        <v>0</v>
      </c>
      <c r="O8" s="32">
        <f>+'[1]4. VEA SG '!AJ7</f>
        <v>0</v>
      </c>
      <c r="P8" s="32">
        <f>+'[1]4. VEA SG '!AK7</f>
        <v>0</v>
      </c>
      <c r="Q8" s="32">
        <f>+'[1]4. VEA SG '!AL7</f>
        <v>0</v>
      </c>
      <c r="R8" s="32">
        <f>+'[1]4. VEA SG '!AM7</f>
        <v>0</v>
      </c>
      <c r="S8" s="32">
        <f>+'[1]4. VEA SG '!AN7</f>
        <v>0</v>
      </c>
      <c r="T8" s="32">
        <f>+'[1]4. VEA SG '!AO7</f>
        <v>0</v>
      </c>
      <c r="U8" s="32">
        <f>+'[1]4. VEA SG '!AP7</f>
        <v>0</v>
      </c>
      <c r="V8" s="32">
        <f>+'[1]4. VEA SG '!AQ7</f>
        <v>0</v>
      </c>
      <c r="W8" s="32">
        <f>+'[1]4. VEA SG '!AR7</f>
        <v>0</v>
      </c>
      <c r="X8" s="32">
        <f>+'[1]4. VEA SG '!AS7</f>
        <v>0</v>
      </c>
      <c r="Y8" s="32">
        <f>+'[1]4. VEA SG '!AT7</f>
        <v>0</v>
      </c>
      <c r="Z8" s="33">
        <f>+'[1]4. VEA SG '!AU7</f>
        <v>0</v>
      </c>
      <c r="AA8" s="32">
        <f>+'[1]4. VEA SG '!AV7</f>
        <v>0</v>
      </c>
    </row>
    <row r="9" spans="1:27" x14ac:dyDescent="0.2">
      <c r="A9" s="4" t="s">
        <v>27</v>
      </c>
      <c r="B9" s="30">
        <f>+'[1]1. Vigilancia Nal IA-NC'!AE8+'[1]2.Vigilancia brotes IA'!AB8</f>
        <v>64</v>
      </c>
      <c r="C9" s="30">
        <f>+'[1]4. VEA SG '!AE8</f>
        <v>0</v>
      </c>
      <c r="D9" s="30">
        <f>+'[1]1. Vigilancia Nal IA-NC'!AF8+'[1]2.Vigilancia brotes IA'!AC8+'[1]4. VEA SG '!AF8</f>
        <v>4</v>
      </c>
      <c r="E9" s="30">
        <f>+'[1]1. Vigilancia Nal IA-NC'!AG8+'[1]2.Vigilancia brotes IA'!AD8+'[1]4. VEA SG '!AG8</f>
        <v>6</v>
      </c>
      <c r="F9" s="30">
        <f>+'[1]1. Vigilancia Nal IA-NC'!AH8+'[1]2.Vigilancia brotes IA'!AE8+'[1]4. VEA SG '!AH8</f>
        <v>3</v>
      </c>
      <c r="G9" s="30">
        <f>+'[1]1. Vigilancia Nal IA-NC'!AI8+'[1]2.Vigilancia brotes IA'!AF8</f>
        <v>4</v>
      </c>
      <c r="H9" s="30">
        <f>+'[1]3. Zonas Silvestre IA'!U8</f>
        <v>3</v>
      </c>
      <c r="I9" s="30">
        <f>+'[1]3. Zonas Silvestre IA'!U8*2</f>
        <v>6</v>
      </c>
      <c r="J9" s="30">
        <f>+'[1]1. Vigilancia Nal IA-NC'!AJ8+'[1]2.Vigilancia brotes IA'!AG8</f>
        <v>2</v>
      </c>
      <c r="K9" s="31">
        <f>+'[1]1. Vigilancia Nal IA-NC'!AK8+'[1]2.Vigilancia brotes IA'!AH8</f>
        <v>1</v>
      </c>
      <c r="L9" s="32">
        <f>+'[1]1. Vigilancia Nal IA-NC'!AL8</f>
        <v>10</v>
      </c>
      <c r="M9" s="32">
        <f>+'[1]1. Vigilancia Nal IA-NC'!AM8</f>
        <v>19</v>
      </c>
      <c r="N9" s="32">
        <f>+'[1]4. VEA SG '!AI8</f>
        <v>0</v>
      </c>
      <c r="O9" s="32">
        <f>+'[1]4. VEA SG '!AJ8</f>
        <v>0</v>
      </c>
      <c r="P9" s="32">
        <f>+'[1]4. VEA SG '!AK8</f>
        <v>0</v>
      </c>
      <c r="Q9" s="32">
        <f>+'[1]4. VEA SG '!AL8</f>
        <v>0</v>
      </c>
      <c r="R9" s="32">
        <f>+'[1]4. VEA SG '!AM8</f>
        <v>0</v>
      </c>
      <c r="S9" s="32">
        <f>+'[1]4. VEA SG '!AN8</f>
        <v>0</v>
      </c>
      <c r="T9" s="32">
        <f>+'[1]4. VEA SG '!AO8</f>
        <v>0</v>
      </c>
      <c r="U9" s="32">
        <f>+'[1]4. VEA SG '!AP8</f>
        <v>0</v>
      </c>
      <c r="V9" s="32">
        <f>+'[1]4. VEA SG '!AQ8</f>
        <v>0</v>
      </c>
      <c r="W9" s="32">
        <f>+'[1]4. VEA SG '!AR8</f>
        <v>0</v>
      </c>
      <c r="X9" s="32">
        <f>+'[1]4. VEA SG '!AS8</f>
        <v>0</v>
      </c>
      <c r="Y9" s="32">
        <f>+'[1]4. VEA SG '!AT8</f>
        <v>0</v>
      </c>
      <c r="Z9" s="33">
        <f>+'[1]4. VEA SG '!AU8</f>
        <v>0</v>
      </c>
      <c r="AA9" s="32">
        <f>+'[1]4. VEA SG '!AV8</f>
        <v>0</v>
      </c>
    </row>
    <row r="10" spans="1:27" x14ac:dyDescent="0.2">
      <c r="A10" s="4" t="s">
        <v>28</v>
      </c>
      <c r="B10" s="30">
        <f>+'[1]1. Vigilancia Nal IA-NC'!AE9+'[1]2.Vigilancia brotes IA'!AB9</f>
        <v>31</v>
      </c>
      <c r="C10" s="30">
        <f>+'[1]4. VEA SG '!AE9</f>
        <v>0</v>
      </c>
      <c r="D10" s="30">
        <f>+'[1]1. Vigilancia Nal IA-NC'!AF9+'[1]2.Vigilancia brotes IA'!AC9+'[1]4. VEA SG '!AF9</f>
        <v>2</v>
      </c>
      <c r="E10" s="30">
        <f>+'[1]1. Vigilancia Nal IA-NC'!AG9+'[1]2.Vigilancia brotes IA'!AD9+'[1]4. VEA SG '!AG9</f>
        <v>3</v>
      </c>
      <c r="F10" s="30">
        <f>+'[1]1. Vigilancia Nal IA-NC'!AH9+'[1]2.Vigilancia brotes IA'!AE9+'[1]4. VEA SG '!AH9</f>
        <v>2</v>
      </c>
      <c r="G10" s="30">
        <f>+('[1]1. Vigilancia Nal IA-NC'!AI9+'[1]2.Vigilancia brotes IA'!AF9)+1</f>
        <v>2</v>
      </c>
      <c r="H10" s="30">
        <f>+'[1]3. Zonas Silvestre IA'!U9</f>
        <v>0</v>
      </c>
      <c r="I10" s="30">
        <f>+'[1]3. Zonas Silvestre IA'!U9*2</f>
        <v>0</v>
      </c>
      <c r="J10" s="30">
        <f>+'[1]1. Vigilancia Nal IA-NC'!AJ9+'[1]2.Vigilancia brotes IA'!AG9</f>
        <v>1</v>
      </c>
      <c r="K10" s="31">
        <f>+'[1]1. Vigilancia Nal IA-NC'!AK9+'[1]2.Vigilancia brotes IA'!AH9</f>
        <v>1</v>
      </c>
      <c r="L10" s="32">
        <f>+'[1]1. Vigilancia Nal IA-NC'!AL9</f>
        <v>2</v>
      </c>
      <c r="M10" s="32">
        <f>+'[1]1. Vigilancia Nal IA-NC'!AM9+1</f>
        <v>4</v>
      </c>
      <c r="N10" s="32">
        <f>+'[1]4. VEA SG '!AI9</f>
        <v>0</v>
      </c>
      <c r="O10" s="32">
        <f>+'[1]4. VEA SG '!AJ9</f>
        <v>0</v>
      </c>
      <c r="P10" s="32">
        <f>+'[1]4. VEA SG '!AK9</f>
        <v>0</v>
      </c>
      <c r="Q10" s="32">
        <f>+'[1]4. VEA SG '!AL9</f>
        <v>0</v>
      </c>
      <c r="R10" s="32">
        <f>+'[1]4. VEA SG '!AM9</f>
        <v>0</v>
      </c>
      <c r="S10" s="32">
        <f>+'[1]4. VEA SG '!AN9</f>
        <v>0</v>
      </c>
      <c r="T10" s="32">
        <f>+'[1]4. VEA SG '!AO9</f>
        <v>0</v>
      </c>
      <c r="U10" s="32">
        <f>+'[1]4. VEA SG '!AP9</f>
        <v>0</v>
      </c>
      <c r="V10" s="32">
        <f>+'[1]4. VEA SG '!AQ9</f>
        <v>0</v>
      </c>
      <c r="W10" s="32">
        <f>+'[1]4. VEA SG '!AR9</f>
        <v>0</v>
      </c>
      <c r="X10" s="32">
        <f>+'[1]4. VEA SG '!AS9</f>
        <v>0</v>
      </c>
      <c r="Y10" s="32">
        <f>+'[1]4. VEA SG '!AT9</f>
        <v>0</v>
      </c>
      <c r="Z10" s="33">
        <f>+'[1]4. VEA SG '!AU9</f>
        <v>0</v>
      </c>
      <c r="AA10" s="32">
        <f>+'[1]4. VEA SG '!AV9</f>
        <v>0</v>
      </c>
    </row>
    <row r="11" spans="1:27" x14ac:dyDescent="0.2">
      <c r="A11" s="4" t="s">
        <v>29</v>
      </c>
      <c r="B11" s="30">
        <f>+'[1]1. Vigilancia Nal IA-NC'!AE10+'[1]2.Vigilancia brotes IA'!AB10</f>
        <v>19</v>
      </c>
      <c r="C11" s="30">
        <f>+'[1]4. VEA SG '!AE10</f>
        <v>0</v>
      </c>
      <c r="D11" s="30">
        <f>+'[1]1. Vigilancia Nal IA-NC'!AF10+'[1]2.Vigilancia brotes IA'!AC10+'[1]4. VEA SG '!AF10</f>
        <v>1</v>
      </c>
      <c r="E11" s="30">
        <f>+'[1]1. Vigilancia Nal IA-NC'!AG10+'[1]2.Vigilancia brotes IA'!AD10+'[1]4. VEA SG '!AG10</f>
        <v>2</v>
      </c>
      <c r="F11" s="30">
        <f>+'[1]1. Vigilancia Nal IA-NC'!AH10+'[1]2.Vigilancia brotes IA'!AE10+'[1]4. VEA SG '!AH10</f>
        <v>1</v>
      </c>
      <c r="G11" s="30">
        <f>+'[1]1. Vigilancia Nal IA-NC'!AI10+'[1]2.Vigilancia brotes IA'!AF10</f>
        <v>1</v>
      </c>
      <c r="H11" s="30">
        <f>+'[1]3. Zonas Silvestre IA'!U10</f>
        <v>0</v>
      </c>
      <c r="I11" s="30">
        <f>+'[1]3. Zonas Silvestre IA'!U10*2</f>
        <v>0</v>
      </c>
      <c r="J11" s="30">
        <f>+'[1]1. Vigilancia Nal IA-NC'!AJ10+'[1]2.Vigilancia brotes IA'!AG10</f>
        <v>1</v>
      </c>
      <c r="K11" s="31">
        <f>+'[1]1. Vigilancia Nal IA-NC'!AK10+'[1]2.Vigilancia brotes IA'!AH10</f>
        <v>1</v>
      </c>
      <c r="L11" s="32">
        <f>+'[1]1. Vigilancia Nal IA-NC'!AL10</f>
        <v>1</v>
      </c>
      <c r="M11" s="32">
        <f>+'[1]1. Vigilancia Nal IA-NC'!AM10</f>
        <v>1</v>
      </c>
      <c r="N11" s="32">
        <f>+'[1]4. VEA SG '!AI10</f>
        <v>0</v>
      </c>
      <c r="O11" s="32">
        <f>+'[1]4. VEA SG '!AJ10</f>
        <v>0</v>
      </c>
      <c r="P11" s="32">
        <f>+'[1]4. VEA SG '!AK10</f>
        <v>0</v>
      </c>
      <c r="Q11" s="32">
        <f>+'[1]4. VEA SG '!AL10</f>
        <v>0</v>
      </c>
      <c r="R11" s="32">
        <f>+'[1]4. VEA SG '!AM10</f>
        <v>0</v>
      </c>
      <c r="S11" s="32">
        <f>+'[1]4. VEA SG '!AN10</f>
        <v>0</v>
      </c>
      <c r="T11" s="32">
        <f>+'[1]4. VEA SG '!AO10</f>
        <v>0</v>
      </c>
      <c r="U11" s="32">
        <f>+'[1]4. VEA SG '!AP10</f>
        <v>0</v>
      </c>
      <c r="V11" s="32">
        <f>+'[1]4. VEA SG '!AQ10</f>
        <v>0</v>
      </c>
      <c r="W11" s="32">
        <f>+'[1]4. VEA SG '!AR10</f>
        <v>0</v>
      </c>
      <c r="X11" s="32">
        <f>+'[1]4. VEA SG '!AS10</f>
        <v>0</v>
      </c>
      <c r="Y11" s="32">
        <f>+'[1]4. VEA SG '!AT10</f>
        <v>0</v>
      </c>
      <c r="Z11" s="33">
        <f>+'[1]4. VEA SG '!AU10</f>
        <v>0</v>
      </c>
      <c r="AA11" s="32">
        <f>+'[1]4. VEA SG '!AV10</f>
        <v>0</v>
      </c>
    </row>
    <row r="12" spans="1:27" x14ac:dyDescent="0.2">
      <c r="A12" s="4" t="s">
        <v>30</v>
      </c>
      <c r="B12" s="30">
        <f>+'[1]1. Vigilancia Nal IA-NC'!AE11+'[1]2.Vigilancia brotes IA'!AB11</f>
        <v>46</v>
      </c>
      <c r="C12" s="30">
        <f>+'[1]4. VEA SG '!AE11</f>
        <v>0</v>
      </c>
      <c r="D12" s="30">
        <f>+'[1]1. Vigilancia Nal IA-NC'!AF11+'[1]2.Vigilancia brotes IA'!AC11+'[1]4. VEA SG '!AF11</f>
        <v>3</v>
      </c>
      <c r="E12" s="30">
        <f>+'[1]1. Vigilancia Nal IA-NC'!AG11+'[1]2.Vigilancia brotes IA'!AD11+'[1]4. VEA SG '!AG11</f>
        <v>4</v>
      </c>
      <c r="F12" s="30">
        <f>+'[1]1. Vigilancia Nal IA-NC'!AH11+'[1]2.Vigilancia brotes IA'!AE11+'[1]4. VEA SG '!AH11</f>
        <v>2</v>
      </c>
      <c r="G12" s="30">
        <f>+'[1]1. Vigilancia Nal IA-NC'!AI11+'[1]2.Vigilancia brotes IA'!AF11</f>
        <v>2</v>
      </c>
      <c r="H12" s="30">
        <f>+'[1]3. Zonas Silvestre IA'!U11</f>
        <v>0</v>
      </c>
      <c r="I12" s="30">
        <f>+'[1]3. Zonas Silvestre IA'!U11*2</f>
        <v>0</v>
      </c>
      <c r="J12" s="30">
        <f>+'[1]1. Vigilancia Nal IA-NC'!AJ11+'[1]2.Vigilancia brotes IA'!AG11</f>
        <v>1</v>
      </c>
      <c r="K12" s="31">
        <f>+'[1]1. Vigilancia Nal IA-NC'!AK11+'[1]2.Vigilancia brotes IA'!AH11</f>
        <v>1</v>
      </c>
      <c r="L12" s="32">
        <f>+'[1]1. Vigilancia Nal IA-NC'!AL11</f>
        <v>2</v>
      </c>
      <c r="M12" s="32">
        <f>+'[1]1. Vigilancia Nal IA-NC'!AM11</f>
        <v>3</v>
      </c>
      <c r="N12" s="32">
        <f>+'[1]4. VEA SG '!AI11</f>
        <v>0</v>
      </c>
      <c r="O12" s="32">
        <f>+'[1]4. VEA SG '!AJ11</f>
        <v>0</v>
      </c>
      <c r="P12" s="32">
        <f>+'[1]4. VEA SG '!AK11</f>
        <v>0</v>
      </c>
      <c r="Q12" s="32">
        <f>+'[1]4. VEA SG '!AL11</f>
        <v>0</v>
      </c>
      <c r="R12" s="32">
        <f>+'[1]4. VEA SG '!AM11</f>
        <v>0</v>
      </c>
      <c r="S12" s="32">
        <f>+'[1]4. VEA SG '!AN11</f>
        <v>0</v>
      </c>
      <c r="T12" s="32">
        <f>+'[1]4. VEA SG '!AO11</f>
        <v>0</v>
      </c>
      <c r="U12" s="32">
        <f>+'[1]4. VEA SG '!AP11</f>
        <v>0</v>
      </c>
      <c r="V12" s="32">
        <f>+'[1]4. VEA SG '!AQ11</f>
        <v>0</v>
      </c>
      <c r="W12" s="32">
        <f>+'[1]4. VEA SG '!AR11</f>
        <v>0</v>
      </c>
      <c r="X12" s="32">
        <f>+'[1]4. VEA SG '!AS11</f>
        <v>0</v>
      </c>
      <c r="Y12" s="32">
        <f>+'[1]4. VEA SG '!AT11</f>
        <v>0</v>
      </c>
      <c r="Z12" s="33">
        <f>+'[1]4. VEA SG '!AU11</f>
        <v>0</v>
      </c>
      <c r="AA12" s="32">
        <f>+'[1]4. VEA SG '!AV11</f>
        <v>0</v>
      </c>
    </row>
    <row r="13" spans="1:27" x14ac:dyDescent="0.2">
      <c r="A13" s="4" t="s">
        <v>31</v>
      </c>
      <c r="B13" s="30">
        <f>+'[1]1. Vigilancia Nal IA-NC'!AE12+'[1]2.Vigilancia brotes IA'!AB12</f>
        <v>97</v>
      </c>
      <c r="C13" s="30">
        <f>+'[1]4. VEA SG '!AE12</f>
        <v>0</v>
      </c>
      <c r="D13" s="30">
        <f>+'[1]1. Vigilancia Nal IA-NC'!AF12+'[1]2.Vigilancia brotes IA'!AC12+'[1]4. VEA SG '!AF12</f>
        <v>5</v>
      </c>
      <c r="E13" s="30">
        <f>+'[1]1. Vigilancia Nal IA-NC'!AG12+'[1]2.Vigilancia brotes IA'!AD12+'[1]4. VEA SG '!AG12</f>
        <v>8</v>
      </c>
      <c r="F13" s="30">
        <f>+'[1]1. Vigilancia Nal IA-NC'!AH12+'[1]2.Vigilancia brotes IA'!AE12+'[1]4. VEA SG '!AH12</f>
        <v>4</v>
      </c>
      <c r="G13" s="30">
        <f>+'[1]1. Vigilancia Nal IA-NC'!AI12+'[1]2.Vigilancia brotes IA'!AF12</f>
        <v>3</v>
      </c>
      <c r="H13" s="30">
        <f>+'[1]3. Zonas Silvestre IA'!U12</f>
        <v>3</v>
      </c>
      <c r="I13" s="30">
        <f>+'[1]3. Zonas Silvestre IA'!U12*2</f>
        <v>6</v>
      </c>
      <c r="J13" s="30">
        <f>+'[1]1. Vigilancia Nal IA-NC'!AJ12+'[1]2.Vigilancia brotes IA'!AG12</f>
        <v>3</v>
      </c>
      <c r="K13" s="31">
        <f>+'[1]1. Vigilancia Nal IA-NC'!AK12+'[1]2.Vigilancia brotes IA'!AH12</f>
        <v>1</v>
      </c>
      <c r="L13" s="32">
        <f>+'[1]1. Vigilancia Nal IA-NC'!AL12</f>
        <v>2</v>
      </c>
      <c r="M13" s="32">
        <f>+'[1]1. Vigilancia Nal IA-NC'!AM12+1</f>
        <v>4</v>
      </c>
      <c r="N13" s="32">
        <f>+'[1]4. VEA SG '!AI12</f>
        <v>0</v>
      </c>
      <c r="O13" s="32">
        <f>+'[1]4. VEA SG '!AJ12</f>
        <v>0</v>
      </c>
      <c r="P13" s="32">
        <f>+'[1]4. VEA SG '!AK12</f>
        <v>0</v>
      </c>
      <c r="Q13" s="32">
        <f>+'[1]4. VEA SG '!AL12</f>
        <v>0</v>
      </c>
      <c r="R13" s="32">
        <f>+'[1]4. VEA SG '!AM12</f>
        <v>0</v>
      </c>
      <c r="S13" s="32">
        <f>+'[1]4. VEA SG '!AN12</f>
        <v>0</v>
      </c>
      <c r="T13" s="32">
        <f>+'[1]4. VEA SG '!AO12</f>
        <v>0</v>
      </c>
      <c r="U13" s="32">
        <f>+'[1]4. VEA SG '!AP12</f>
        <v>0</v>
      </c>
      <c r="V13" s="32">
        <f>+'[1]4. VEA SG '!AQ12</f>
        <v>0</v>
      </c>
      <c r="W13" s="32">
        <f>+'[1]4. VEA SG '!AR12</f>
        <v>0</v>
      </c>
      <c r="X13" s="32">
        <f>+'[1]4. VEA SG '!AS12</f>
        <v>0</v>
      </c>
      <c r="Y13" s="32">
        <f>+'[1]4. VEA SG '!AT12</f>
        <v>0</v>
      </c>
      <c r="Z13" s="33">
        <f>+'[1]4. VEA SG '!AU12</f>
        <v>0</v>
      </c>
      <c r="AA13" s="32">
        <f>+'[1]4. VEA SG '!AV12</f>
        <v>0</v>
      </c>
    </row>
    <row r="14" spans="1:27" x14ac:dyDescent="0.2">
      <c r="A14" s="4" t="s">
        <v>32</v>
      </c>
      <c r="B14" s="30">
        <f>+'[1]1. Vigilancia Nal IA-NC'!AE13+'[1]2.Vigilancia brotes IA'!AB13+1</f>
        <v>27</v>
      </c>
      <c r="C14" s="30">
        <f>+'[1]4. VEA SG '!AE13</f>
        <v>0</v>
      </c>
      <c r="D14" s="30">
        <f>+'[1]1. Vigilancia Nal IA-NC'!AF13+'[1]2.Vigilancia brotes IA'!AC13+'[1]4. VEA SG '!AF13</f>
        <v>2</v>
      </c>
      <c r="E14" s="30">
        <f>+'[1]1. Vigilancia Nal IA-NC'!AG13+'[1]2.Vigilancia brotes IA'!AD13+'[1]4. VEA SG '!AG13</f>
        <v>3</v>
      </c>
      <c r="F14" s="30">
        <f>+'[1]1. Vigilancia Nal IA-NC'!AH13+'[1]2.Vigilancia brotes IA'!AE13+'[1]4. VEA SG '!AH13</f>
        <v>2</v>
      </c>
      <c r="G14" s="30">
        <f>+'[1]1. Vigilancia Nal IA-NC'!AI13+'[1]2.Vigilancia brotes IA'!AF13</f>
        <v>1</v>
      </c>
      <c r="H14" s="30">
        <f>+'[1]3. Zonas Silvestre IA'!U13</f>
        <v>3</v>
      </c>
      <c r="I14" s="30">
        <f>+'[1]3. Zonas Silvestre IA'!U13*2</f>
        <v>6</v>
      </c>
      <c r="J14" s="30">
        <f>+'[1]1. Vigilancia Nal IA-NC'!AJ13+'[1]2.Vigilancia brotes IA'!AG13</f>
        <v>1</v>
      </c>
      <c r="K14" s="31">
        <f>+'[1]1. Vigilancia Nal IA-NC'!AK13+'[1]2.Vigilancia brotes IA'!AH13</f>
        <v>1</v>
      </c>
      <c r="L14" s="32">
        <f>+'[1]1. Vigilancia Nal IA-NC'!AL13</f>
        <v>2</v>
      </c>
      <c r="M14" s="32">
        <f>+'[1]1. Vigilancia Nal IA-NC'!AM13</f>
        <v>3</v>
      </c>
      <c r="N14" s="32">
        <f>+'[1]4. VEA SG '!AI13</f>
        <v>0</v>
      </c>
      <c r="O14" s="32">
        <f>+'[1]4. VEA SG '!AJ13</f>
        <v>0</v>
      </c>
      <c r="P14" s="32">
        <f>+'[1]4. VEA SG '!AK13</f>
        <v>0</v>
      </c>
      <c r="Q14" s="32">
        <f>+'[1]4. VEA SG '!AL13</f>
        <v>0</v>
      </c>
      <c r="R14" s="32">
        <f>+'[1]4. VEA SG '!AM13</f>
        <v>0</v>
      </c>
      <c r="S14" s="32">
        <f>+'[1]4. VEA SG '!AN13</f>
        <v>0</v>
      </c>
      <c r="T14" s="32">
        <f>+'[1]4. VEA SG '!AO13</f>
        <v>0</v>
      </c>
      <c r="U14" s="32">
        <f>+'[1]4. VEA SG '!AP13</f>
        <v>0</v>
      </c>
      <c r="V14" s="32">
        <f>+'[1]4. VEA SG '!AQ13</f>
        <v>0</v>
      </c>
      <c r="W14" s="32">
        <f>+'[1]4. VEA SG '!AR13</f>
        <v>0</v>
      </c>
      <c r="X14" s="32">
        <f>+'[1]4. VEA SG '!AS13</f>
        <v>0</v>
      </c>
      <c r="Y14" s="32">
        <f>+'[1]4. VEA SG '!AT13</f>
        <v>0</v>
      </c>
      <c r="Z14" s="33">
        <f>+'[1]4. VEA SG '!AU13</f>
        <v>0</v>
      </c>
      <c r="AA14" s="32">
        <f>+'[1]4. VEA SG '!AV13</f>
        <v>0</v>
      </c>
    </row>
    <row r="15" spans="1:27" x14ac:dyDescent="0.2">
      <c r="A15" s="4" t="s">
        <v>33</v>
      </c>
      <c r="B15" s="30">
        <f>+'[1]1. Vigilancia Nal IA-NC'!AE14+'[1]2.Vigilancia brotes IA'!AB14</f>
        <v>148</v>
      </c>
      <c r="C15" s="30">
        <f>+'[1]4. VEA SG '!AE14</f>
        <v>0</v>
      </c>
      <c r="D15" s="30">
        <f>+'[1]1. Vigilancia Nal IA-NC'!AF14+'[1]2.Vigilancia brotes IA'!AC14+'[1]4. VEA SG '!AF14</f>
        <v>8</v>
      </c>
      <c r="E15" s="30">
        <f>+'[1]1. Vigilancia Nal IA-NC'!AG14+'[1]2.Vigilancia brotes IA'!AD14+'[1]4. VEA SG '!AG14</f>
        <v>12</v>
      </c>
      <c r="F15" s="30">
        <f>+'[1]1. Vigilancia Nal IA-NC'!AH14+'[1]2.Vigilancia brotes IA'!AE14+'[1]4. VEA SG '!AH14</f>
        <v>6</v>
      </c>
      <c r="G15" s="30">
        <f>+'[1]1. Vigilancia Nal IA-NC'!AI14+'[1]2.Vigilancia brotes IA'!AF14</f>
        <v>5</v>
      </c>
      <c r="H15" s="30">
        <f>+'[1]3. Zonas Silvestre IA'!U14</f>
        <v>5</v>
      </c>
      <c r="I15" s="30">
        <f>+'[1]3. Zonas Silvestre IA'!U14*2</f>
        <v>10</v>
      </c>
      <c r="J15" s="30">
        <f>+'[1]1. Vigilancia Nal IA-NC'!AJ14+'[1]2.Vigilancia brotes IA'!AG14</f>
        <v>4</v>
      </c>
      <c r="K15" s="31">
        <f>+'[1]1. Vigilancia Nal IA-NC'!AK14+'[1]2.Vigilancia brotes IA'!AH14</f>
        <v>2</v>
      </c>
      <c r="L15" s="32">
        <f>+'[1]1. Vigilancia Nal IA-NC'!AL14+6</f>
        <v>8</v>
      </c>
      <c r="M15" s="32">
        <f>+'[1]1. Vigilancia Nal IA-NC'!AM14</f>
        <v>15</v>
      </c>
      <c r="N15" s="32">
        <f>+'[1]4. VEA SG '!AI14</f>
        <v>0</v>
      </c>
      <c r="O15" s="32">
        <f>+'[1]4. VEA SG '!AJ14</f>
        <v>0</v>
      </c>
      <c r="P15" s="32">
        <f>+'[1]4. VEA SG '!AK14</f>
        <v>0</v>
      </c>
      <c r="Q15" s="32">
        <f>+'[1]4. VEA SG '!AL14</f>
        <v>0</v>
      </c>
      <c r="R15" s="32">
        <f>+'[1]4. VEA SG '!AM14</f>
        <v>0</v>
      </c>
      <c r="S15" s="32">
        <f>+'[1]4. VEA SG '!AN14</f>
        <v>0</v>
      </c>
      <c r="T15" s="32">
        <f>+'[1]4. VEA SG '!AO14</f>
        <v>0</v>
      </c>
      <c r="U15" s="32">
        <f>+'[1]4. VEA SG '!AP14</f>
        <v>0</v>
      </c>
      <c r="V15" s="32">
        <f>+'[1]4. VEA SG '!AQ14</f>
        <v>0</v>
      </c>
      <c r="W15" s="32">
        <f>+'[1]4. VEA SG '!AR14</f>
        <v>0</v>
      </c>
      <c r="X15" s="32">
        <f>+'[1]4. VEA SG '!AS14</f>
        <v>0</v>
      </c>
      <c r="Y15" s="32">
        <f>+'[1]4. VEA SG '!AT14</f>
        <v>0</v>
      </c>
      <c r="Z15" s="33">
        <f>+'[1]4. VEA SG '!AU14</f>
        <v>0</v>
      </c>
      <c r="AA15" s="32">
        <f>+'[1]4. VEA SG '!AV14</f>
        <v>0</v>
      </c>
    </row>
    <row r="16" spans="1:27" x14ac:dyDescent="0.2">
      <c r="A16" s="4" t="s">
        <v>34</v>
      </c>
      <c r="B16" s="30">
        <f>+'[1]1. Vigilancia Nal IA-NC'!AE15+'[1]2.Vigilancia brotes IA'!AB15</f>
        <v>264</v>
      </c>
      <c r="C16" s="30">
        <f>+'[1]4. VEA SG '!AE15</f>
        <v>0</v>
      </c>
      <c r="D16" s="30">
        <f>+'[1]1. Vigilancia Nal IA-NC'!AF15+'[1]2.Vigilancia brotes IA'!AC15+'[1]4. VEA SG '!AF15</f>
        <v>13</v>
      </c>
      <c r="E16" s="30">
        <f>+'[1]1. Vigilancia Nal IA-NC'!AG15+'[1]2.Vigilancia brotes IA'!AD15+'[1]4. VEA SG '!AG15</f>
        <v>22</v>
      </c>
      <c r="F16" s="30">
        <f>+'[1]1. Vigilancia Nal IA-NC'!AH15+'[1]2.Vigilancia brotes IA'!AE15+'[1]4. VEA SG '!AH15</f>
        <v>12</v>
      </c>
      <c r="G16" s="30">
        <f>+'[1]1. Vigilancia Nal IA-NC'!AI15+'[1]2.Vigilancia brotes IA'!AF15</f>
        <v>7</v>
      </c>
      <c r="H16" s="30">
        <f>+'[1]3. Zonas Silvestre IA'!U15</f>
        <v>8</v>
      </c>
      <c r="I16" s="30">
        <f>+'[1]3. Zonas Silvestre IA'!U15*2</f>
        <v>16</v>
      </c>
      <c r="J16" s="30">
        <f>+'[1]1. Vigilancia Nal IA-NC'!AJ15+'[1]2.Vigilancia brotes IA'!AG15</f>
        <v>6</v>
      </c>
      <c r="K16" s="31">
        <f>+'[1]1. Vigilancia Nal IA-NC'!AK15+'[1]2.Vigilancia brotes IA'!AH15</f>
        <v>2</v>
      </c>
      <c r="L16" s="32">
        <f>+'[1]1. Vigilancia Nal IA-NC'!AL15+8</f>
        <v>11</v>
      </c>
      <c r="M16" s="32">
        <f>+'[1]1. Vigilancia Nal IA-NC'!AM15</f>
        <v>21</v>
      </c>
      <c r="N16" s="32">
        <f>+'[1]4. VEA SG '!AI15</f>
        <v>0</v>
      </c>
      <c r="O16" s="32">
        <f>+'[1]4. VEA SG '!AJ15</f>
        <v>0</v>
      </c>
      <c r="P16" s="32">
        <f>+'[1]4. VEA SG '!AK15</f>
        <v>0</v>
      </c>
      <c r="Q16" s="32">
        <f>+'[1]4. VEA SG '!AL15</f>
        <v>0</v>
      </c>
      <c r="R16" s="32">
        <f>+'[1]4. VEA SG '!AM15</f>
        <v>0</v>
      </c>
      <c r="S16" s="32">
        <f>+'[1]4. VEA SG '!AN15</f>
        <v>0</v>
      </c>
      <c r="T16" s="32">
        <f>+'[1]4. VEA SG '!AO15</f>
        <v>0</v>
      </c>
      <c r="U16" s="32">
        <f>+'[1]4. VEA SG '!AP15</f>
        <v>0</v>
      </c>
      <c r="V16" s="32">
        <f>+'[1]4. VEA SG '!AQ15</f>
        <v>0</v>
      </c>
      <c r="W16" s="32">
        <f>+'[1]4. VEA SG '!AR15</f>
        <v>0</v>
      </c>
      <c r="X16" s="32">
        <f>+'[1]4. VEA SG '!AS15</f>
        <v>0</v>
      </c>
      <c r="Y16" s="32">
        <f>+'[1]4. VEA SG '!AT15</f>
        <v>0</v>
      </c>
      <c r="Z16" s="33">
        <f>+'[1]4. VEA SG '!AU15</f>
        <v>0</v>
      </c>
      <c r="AA16" s="32">
        <f>+'[1]4. VEA SG '!AV15</f>
        <v>0</v>
      </c>
    </row>
    <row r="17" spans="1:27" x14ac:dyDescent="0.2">
      <c r="A17" s="4" t="s">
        <v>35</v>
      </c>
      <c r="B17" s="34">
        <f>+'[1]1. Vigilancia Nal IA-NC'!AE16+'[1]2.Vigilancia brotes IA'!AB16+'[1]3. Zonas Silvestre IA'!G36</f>
        <v>253.35</v>
      </c>
      <c r="C17" s="30">
        <f>+'[1]4. VEA SG '!AE16</f>
        <v>660</v>
      </c>
      <c r="D17" s="30">
        <f>+'[1]1. Vigilancia Nal IA-NC'!AF16+'[1]2.Vigilancia brotes IA'!AC16+'[1]4. VEA SG '!AF16+'[1]3. Zonas Silvestre IA'!R35</f>
        <v>61</v>
      </c>
      <c r="E17" s="34">
        <f>+'[1]1. Vigilancia Nal IA-NC'!AG16+'[1]2.Vigilancia brotes IA'!AD16+'[1]4. VEA SG '!AG16+'[1]3. Zonas Silvestre IA'!L36</f>
        <v>100.268</v>
      </c>
      <c r="F17" s="34">
        <f>+'[1]1. Vigilancia Nal IA-NC'!AH16+'[1]2.Vigilancia brotes IA'!AE16+'[1]4. VEA SG '!AH16+'[1]3. Zonas Silvestre IA'!N36</f>
        <v>25.835000000000001</v>
      </c>
      <c r="G17" s="30">
        <f>+'[1]1. Vigilancia Nal IA-NC'!AI16+'[1]2.Vigilancia brotes IA'!AF16</f>
        <v>13</v>
      </c>
      <c r="H17" s="30">
        <f>+'[1]3. Zonas Silvestre IA'!U16</f>
        <v>0</v>
      </c>
      <c r="I17" s="30">
        <f>+'[1]3. Zonas Silvestre IA'!U16*2</f>
        <v>0</v>
      </c>
      <c r="J17" s="30">
        <f>+'[1]1. Vigilancia Nal IA-NC'!AJ16+'[1]2.Vigilancia brotes IA'!AG16</f>
        <v>7</v>
      </c>
      <c r="K17" s="31">
        <f>+'[1]1. Vigilancia Nal IA-NC'!AK16+'[1]2.Vigilancia brotes IA'!AH16</f>
        <v>2</v>
      </c>
      <c r="L17" s="32">
        <f>+'[1]1. Vigilancia Nal IA-NC'!AL16</f>
        <v>33</v>
      </c>
      <c r="M17" s="32">
        <f>+'[1]1. Vigilancia Nal IA-NC'!AM16</f>
        <v>66</v>
      </c>
      <c r="N17" s="32">
        <f>+'[1]4. VEA SG '!AI16</f>
        <v>4</v>
      </c>
      <c r="O17" s="32">
        <f>+'[1]4. VEA SG '!AJ16</f>
        <v>2</v>
      </c>
      <c r="P17" s="32">
        <f>+'[1]4. VEA SG '!AK16</f>
        <v>66</v>
      </c>
      <c r="Q17" s="32">
        <f>+'[1]4. VEA SG '!AL16</f>
        <v>66</v>
      </c>
      <c r="R17" s="32">
        <f>+'[1]4. VEA SG '!AM16</f>
        <v>3</v>
      </c>
      <c r="S17" s="32">
        <f>+'[1]4. VEA SG '!AN16</f>
        <v>40</v>
      </c>
      <c r="T17" s="32">
        <f>+'[1]4. VEA SG '!AO16</f>
        <v>18</v>
      </c>
      <c r="U17" s="32">
        <f>+'[1]4. VEA SG '!AP16</f>
        <v>18</v>
      </c>
      <c r="V17" s="32">
        <f>+'[1]4. VEA SG '!AQ16</f>
        <v>18</v>
      </c>
      <c r="W17" s="32">
        <f>+'[1]4. VEA SG '!AR16</f>
        <v>18</v>
      </c>
      <c r="X17" s="32">
        <f>+'[1]4. VEA SG '!AS16</f>
        <v>18</v>
      </c>
      <c r="Y17" s="32">
        <f>+'[1]4. VEA SG '!AT16</f>
        <v>30</v>
      </c>
      <c r="Z17" s="33">
        <f>+'[1]4. VEA SG '!AU16</f>
        <v>10</v>
      </c>
      <c r="AA17" s="32">
        <f>+'[1]4. VEA SG '!AV16</f>
        <v>2</v>
      </c>
    </row>
    <row r="18" spans="1:27" x14ac:dyDescent="0.2">
      <c r="A18" s="4" t="s">
        <v>36</v>
      </c>
      <c r="B18" s="30">
        <f>+'[1]1. Vigilancia Nal IA-NC'!AE17+'[1]2.Vigilancia brotes IA'!AB17</f>
        <v>11</v>
      </c>
      <c r="C18" s="30">
        <f>+'[1]4. VEA SG '!AE17</f>
        <v>0</v>
      </c>
      <c r="D18" s="30">
        <f>+'[1]1. Vigilancia Nal IA-NC'!AF17+'[1]2.Vigilancia brotes IA'!AC17+'[1]4. VEA SG '!AF17</f>
        <v>1</v>
      </c>
      <c r="E18" s="30">
        <f>+'[1]1. Vigilancia Nal IA-NC'!AG17+'[1]2.Vigilancia brotes IA'!AD17+'[1]4. VEA SG '!AG17</f>
        <v>1</v>
      </c>
      <c r="F18" s="30">
        <f>+'[1]1. Vigilancia Nal IA-NC'!AH17+'[1]2.Vigilancia brotes IA'!AE17+'[1]4. VEA SG '!AH17</f>
        <v>1</v>
      </c>
      <c r="G18" s="30">
        <f>+'[1]1. Vigilancia Nal IA-NC'!AI17+'[1]2.Vigilancia brotes IA'!AF17</f>
        <v>1</v>
      </c>
      <c r="H18" s="30">
        <f>+'[1]3. Zonas Silvestre IA'!U17</f>
        <v>0</v>
      </c>
      <c r="I18" s="30">
        <f>+'[1]3. Zonas Silvestre IA'!U17*2</f>
        <v>0</v>
      </c>
      <c r="J18" s="30">
        <f>+'[1]1. Vigilancia Nal IA-NC'!AJ17+'[1]2.Vigilancia brotes IA'!AG17</f>
        <v>1</v>
      </c>
      <c r="K18" s="31">
        <f>+'[1]1. Vigilancia Nal IA-NC'!AK17+'[1]2.Vigilancia brotes IA'!AH17</f>
        <v>1</v>
      </c>
      <c r="L18" s="32">
        <f>+'[1]1. Vigilancia Nal IA-NC'!AL17</f>
        <v>1</v>
      </c>
      <c r="M18" s="32">
        <f>+'[1]1. Vigilancia Nal IA-NC'!AM17</f>
        <v>1</v>
      </c>
      <c r="N18" s="32">
        <f>+'[1]4. VEA SG '!AI17</f>
        <v>0</v>
      </c>
      <c r="O18" s="32">
        <f>+'[1]4. VEA SG '!AJ17</f>
        <v>0</v>
      </c>
      <c r="P18" s="32">
        <f>+'[1]4. VEA SG '!AK17</f>
        <v>0</v>
      </c>
      <c r="Q18" s="32">
        <f>+'[1]4. VEA SG '!AL17</f>
        <v>0</v>
      </c>
      <c r="R18" s="32">
        <f>+'[1]4. VEA SG '!AM17</f>
        <v>0</v>
      </c>
      <c r="S18" s="32">
        <f>+'[1]4. VEA SG '!AN17</f>
        <v>0</v>
      </c>
      <c r="T18" s="32">
        <f>+'[1]4. VEA SG '!AO17</f>
        <v>0</v>
      </c>
      <c r="U18" s="32">
        <f>+'[1]4. VEA SG '!AP17</f>
        <v>0</v>
      </c>
      <c r="V18" s="32">
        <f>+'[1]4. VEA SG '!AQ17</f>
        <v>0</v>
      </c>
      <c r="W18" s="32">
        <f>+'[1]4. VEA SG '!AR17</f>
        <v>0</v>
      </c>
      <c r="X18" s="32">
        <f>+'[1]4. VEA SG '!AS17</f>
        <v>0</v>
      </c>
      <c r="Y18" s="32">
        <f>+'[1]4. VEA SG '!AT17</f>
        <v>0</v>
      </c>
      <c r="Z18" s="33">
        <f>+'[1]4. VEA SG '!AU17</f>
        <v>0</v>
      </c>
      <c r="AA18" s="32">
        <f>+'[1]4. VEA SG '!AV17</f>
        <v>0</v>
      </c>
    </row>
    <row r="19" spans="1:27" x14ac:dyDescent="0.2">
      <c r="A19" s="4" t="s">
        <v>37</v>
      </c>
      <c r="B19" s="30">
        <f>+'[1]1. Vigilancia Nal IA-NC'!AE18+'[1]2.Vigilancia brotes IA'!AB18</f>
        <v>22</v>
      </c>
      <c r="C19" s="30">
        <f>+'[1]4. VEA SG '!AE18</f>
        <v>0</v>
      </c>
      <c r="D19" s="30">
        <f>+'[1]1. Vigilancia Nal IA-NC'!AF18+'[1]2.Vigilancia brotes IA'!AC18+'[1]4. VEA SG '!AF18</f>
        <v>2</v>
      </c>
      <c r="E19" s="30">
        <f>+'[1]1. Vigilancia Nal IA-NC'!AG18+'[1]2.Vigilancia brotes IA'!AD18+'[1]4. VEA SG '!AG18</f>
        <v>2</v>
      </c>
      <c r="F19" s="30">
        <f>+'[1]1. Vigilancia Nal IA-NC'!AH18+'[1]2.Vigilancia brotes IA'!AE18+'[1]4. VEA SG '!AH18</f>
        <v>1</v>
      </c>
      <c r="G19" s="30">
        <f>+'[1]1. Vigilancia Nal IA-NC'!AI18+'[1]2.Vigilancia brotes IA'!AF18</f>
        <v>1</v>
      </c>
      <c r="H19" s="30">
        <f>+'[1]3. Zonas Silvestre IA'!U18</f>
        <v>0</v>
      </c>
      <c r="I19" s="30">
        <f>+'[1]3. Zonas Silvestre IA'!U18*2</f>
        <v>0</v>
      </c>
      <c r="J19" s="30">
        <f>+'[1]1. Vigilancia Nal IA-NC'!AJ18+'[1]2.Vigilancia brotes IA'!AG18</f>
        <v>1</v>
      </c>
      <c r="K19" s="31">
        <f>+'[1]1. Vigilancia Nal IA-NC'!AK18+'[1]2.Vigilancia brotes IA'!AH18</f>
        <v>1</v>
      </c>
      <c r="L19" s="32">
        <f>+'[1]1. Vigilancia Nal IA-NC'!AL18</f>
        <v>1</v>
      </c>
      <c r="M19" s="32">
        <f>+'[1]1. Vigilancia Nal IA-NC'!AM18</f>
        <v>1</v>
      </c>
      <c r="N19" s="32">
        <f>+'[1]4. VEA SG '!AI18</f>
        <v>0</v>
      </c>
      <c r="O19" s="32">
        <f>+'[1]4. VEA SG '!AJ18</f>
        <v>0</v>
      </c>
      <c r="P19" s="32">
        <f>+'[1]4. VEA SG '!AK18</f>
        <v>0</v>
      </c>
      <c r="Q19" s="32">
        <f>+'[1]4. VEA SG '!AL18</f>
        <v>0</v>
      </c>
      <c r="R19" s="32">
        <f>+'[1]4. VEA SG '!AM18</f>
        <v>0</v>
      </c>
      <c r="S19" s="32">
        <f>+'[1]4. VEA SG '!AN18</f>
        <v>0</v>
      </c>
      <c r="T19" s="32">
        <f>+'[1]4. VEA SG '!AO18</f>
        <v>0</v>
      </c>
      <c r="U19" s="32">
        <f>+'[1]4. VEA SG '!AP18</f>
        <v>0</v>
      </c>
      <c r="V19" s="32">
        <f>+'[1]4. VEA SG '!AQ18</f>
        <v>0</v>
      </c>
      <c r="W19" s="32">
        <f>+'[1]4. VEA SG '!AR18</f>
        <v>0</v>
      </c>
      <c r="X19" s="32">
        <f>+'[1]4. VEA SG '!AS18</f>
        <v>0</v>
      </c>
      <c r="Y19" s="32">
        <f>+'[1]4. VEA SG '!AT18</f>
        <v>0</v>
      </c>
      <c r="Z19" s="33">
        <f>+'[1]4. VEA SG '!AU18</f>
        <v>0</v>
      </c>
      <c r="AA19" s="32">
        <f>+'[1]4. VEA SG '!AV18</f>
        <v>0</v>
      </c>
    </row>
    <row r="20" spans="1:27" x14ac:dyDescent="0.2">
      <c r="A20" s="4" t="s">
        <v>38</v>
      </c>
      <c r="B20" s="30">
        <f>+'[1]1. Vigilancia Nal IA-NC'!AE19+'[1]2.Vigilancia brotes IA'!AB19</f>
        <v>32</v>
      </c>
      <c r="C20" s="30">
        <f>+'[1]4. VEA SG '!AE19</f>
        <v>0</v>
      </c>
      <c r="D20" s="30">
        <f>+'[1]1. Vigilancia Nal IA-NC'!AF19+'[1]2.Vigilancia brotes IA'!AC19+'[1]4. VEA SG '!AF19</f>
        <v>2</v>
      </c>
      <c r="E20" s="30">
        <f>+'[1]1. Vigilancia Nal IA-NC'!AG19+'[1]2.Vigilancia brotes IA'!AD19+'[1]4. VEA SG '!AG19</f>
        <v>3</v>
      </c>
      <c r="F20" s="30">
        <f>+'[1]1. Vigilancia Nal IA-NC'!AH19+'[1]2.Vigilancia brotes IA'!AE19+'[1]4. VEA SG '!AH19</f>
        <v>2</v>
      </c>
      <c r="G20" s="30">
        <f>+'[1]1. Vigilancia Nal IA-NC'!AI19+'[1]2.Vigilancia brotes IA'!AF19</f>
        <v>2</v>
      </c>
      <c r="H20" s="30">
        <f>+'[1]3. Zonas Silvestre IA'!U19</f>
        <v>3</v>
      </c>
      <c r="I20" s="30">
        <f>+'[1]3. Zonas Silvestre IA'!U19*2</f>
        <v>6</v>
      </c>
      <c r="J20" s="30">
        <f>+'[1]1. Vigilancia Nal IA-NC'!AJ19+'[1]2.Vigilancia brotes IA'!AG19</f>
        <v>1</v>
      </c>
      <c r="K20" s="31">
        <f>+'[1]1. Vigilancia Nal IA-NC'!AK19+'[1]2.Vigilancia brotes IA'!AH19</f>
        <v>1</v>
      </c>
      <c r="L20" s="32">
        <f>+'[1]1. Vigilancia Nal IA-NC'!AL19+1</f>
        <v>4</v>
      </c>
      <c r="M20" s="32">
        <f>+'[1]1. Vigilancia Nal IA-NC'!AM19+1</f>
        <v>7</v>
      </c>
      <c r="N20" s="32">
        <f>+'[1]4. VEA SG '!AI19</f>
        <v>0</v>
      </c>
      <c r="O20" s="32">
        <f>+'[1]4. VEA SG '!AJ19</f>
        <v>0</v>
      </c>
      <c r="P20" s="32">
        <f>+'[1]4. VEA SG '!AK19</f>
        <v>0</v>
      </c>
      <c r="Q20" s="32">
        <f>+'[1]4. VEA SG '!AL19</f>
        <v>0</v>
      </c>
      <c r="R20" s="32">
        <f>+'[1]4. VEA SG '!AM19</f>
        <v>0</v>
      </c>
      <c r="S20" s="32">
        <f>+'[1]4. VEA SG '!AN19</f>
        <v>0</v>
      </c>
      <c r="T20" s="32">
        <f>+'[1]4. VEA SG '!AO19</f>
        <v>0</v>
      </c>
      <c r="U20" s="32">
        <f>+'[1]4. VEA SG '!AP19</f>
        <v>0</v>
      </c>
      <c r="V20" s="32">
        <f>+'[1]4. VEA SG '!AQ19</f>
        <v>0</v>
      </c>
      <c r="W20" s="32">
        <f>+'[1]4. VEA SG '!AR19</f>
        <v>0</v>
      </c>
      <c r="X20" s="32">
        <f>+'[1]4. VEA SG '!AS19</f>
        <v>0</v>
      </c>
      <c r="Y20" s="32">
        <f>+'[1]4. VEA SG '!AT19</f>
        <v>0</v>
      </c>
      <c r="Z20" s="33">
        <f>+'[1]4. VEA SG '!AU19</f>
        <v>0</v>
      </c>
      <c r="AA20" s="32">
        <f>+'[1]4. VEA SG '!AV19</f>
        <v>0</v>
      </c>
    </row>
    <row r="21" spans="1:27" x14ac:dyDescent="0.2">
      <c r="A21" s="4" t="s">
        <v>39</v>
      </c>
      <c r="B21" s="30">
        <f>+'[1]1. Vigilancia Nal IA-NC'!AE20+'[1]2.Vigilancia brotes IA'!AB20</f>
        <v>16</v>
      </c>
      <c r="C21" s="30">
        <f>+'[1]4. VEA SG '!AE20</f>
        <v>0</v>
      </c>
      <c r="D21" s="30">
        <f>+'[1]1. Vigilancia Nal IA-NC'!AF20+'[1]2.Vigilancia brotes IA'!AC20+'[1]4. VEA SG '!AF20</f>
        <v>1</v>
      </c>
      <c r="E21" s="30">
        <f>+'[1]1. Vigilancia Nal IA-NC'!AG20+'[1]2.Vigilancia brotes IA'!AD20+'[1]4. VEA SG '!AG20</f>
        <v>2</v>
      </c>
      <c r="F21" s="30">
        <f>+'[1]1. Vigilancia Nal IA-NC'!AH20+'[1]2.Vigilancia brotes IA'!AE20+'[1]4. VEA SG '!AH20</f>
        <v>1</v>
      </c>
      <c r="G21" s="30">
        <f>+'[1]1. Vigilancia Nal IA-NC'!AI20+'[1]2.Vigilancia brotes IA'!AF20</f>
        <v>1</v>
      </c>
      <c r="H21" s="30">
        <f>+'[1]3. Zonas Silvestre IA'!U20</f>
        <v>3</v>
      </c>
      <c r="I21" s="30">
        <f>+'[1]3. Zonas Silvestre IA'!U20*2</f>
        <v>6</v>
      </c>
      <c r="J21" s="30">
        <f>+'[1]1. Vigilancia Nal IA-NC'!AJ20+'[1]2.Vigilancia brotes IA'!AG20</f>
        <v>1</v>
      </c>
      <c r="K21" s="31">
        <f>+'[1]1. Vigilancia Nal IA-NC'!AK20+'[1]2.Vigilancia brotes IA'!AH20</f>
        <v>1</v>
      </c>
      <c r="L21" s="32">
        <f>+'[1]1. Vigilancia Nal IA-NC'!AL20</f>
        <v>1</v>
      </c>
      <c r="M21" s="32">
        <f>+'[1]1. Vigilancia Nal IA-NC'!AM20</f>
        <v>1</v>
      </c>
      <c r="N21" s="32">
        <f>+'[1]4. VEA SG '!AI20</f>
        <v>0</v>
      </c>
      <c r="O21" s="32">
        <f>+'[1]4. VEA SG '!AJ20</f>
        <v>0</v>
      </c>
      <c r="P21" s="32">
        <f>+'[1]4. VEA SG '!AK20</f>
        <v>0</v>
      </c>
      <c r="Q21" s="32">
        <f>+'[1]4. VEA SG '!AL20</f>
        <v>0</v>
      </c>
      <c r="R21" s="32">
        <f>+'[1]4. VEA SG '!AM20</f>
        <v>0</v>
      </c>
      <c r="S21" s="32">
        <f>+'[1]4. VEA SG '!AN20</f>
        <v>0</v>
      </c>
      <c r="T21" s="32">
        <f>+'[1]4. VEA SG '!AO20</f>
        <v>0</v>
      </c>
      <c r="U21" s="32">
        <f>+'[1]4. VEA SG '!AP20</f>
        <v>0</v>
      </c>
      <c r="V21" s="32">
        <f>+'[1]4. VEA SG '!AQ20</f>
        <v>0</v>
      </c>
      <c r="W21" s="32">
        <f>+'[1]4. VEA SG '!AR20</f>
        <v>0</v>
      </c>
      <c r="X21" s="32">
        <f>+'[1]4. VEA SG '!AS20</f>
        <v>0</v>
      </c>
      <c r="Y21" s="32">
        <f>+'[1]4. VEA SG '!AT20</f>
        <v>0</v>
      </c>
      <c r="Z21" s="33">
        <f>+'[1]4. VEA SG '!AU20</f>
        <v>0</v>
      </c>
      <c r="AA21" s="32">
        <f>+'[1]4. VEA SG '!AV20</f>
        <v>0</v>
      </c>
    </row>
    <row r="22" spans="1:27" x14ac:dyDescent="0.2">
      <c r="A22" s="4" t="s">
        <v>40</v>
      </c>
      <c r="B22" s="30">
        <f>+'[1]1. Vigilancia Nal IA-NC'!AE21+'[1]2.Vigilancia brotes IA'!AB21</f>
        <v>170</v>
      </c>
      <c r="C22" s="30">
        <f>+'[1]4. VEA SG '!AE21</f>
        <v>0</v>
      </c>
      <c r="D22" s="30">
        <f>+'[1]1. Vigilancia Nal IA-NC'!AF21+'[1]2.Vigilancia brotes IA'!AC21+'[1]4. VEA SG '!AF21</f>
        <v>9</v>
      </c>
      <c r="E22" s="30">
        <f>+'[1]1. Vigilancia Nal IA-NC'!AG21+'[1]2.Vigilancia brotes IA'!AD21+'[1]4. VEA SG '!AG21</f>
        <v>15</v>
      </c>
      <c r="F22" s="30">
        <f>+'[1]1. Vigilancia Nal IA-NC'!AH21+'[1]2.Vigilancia brotes IA'!AE21+'[1]4. VEA SG '!AH21</f>
        <v>8</v>
      </c>
      <c r="G22" s="30">
        <f>+'[1]1. Vigilancia Nal IA-NC'!AI21+'[1]2.Vigilancia brotes IA'!AF21</f>
        <v>5</v>
      </c>
      <c r="H22" s="30">
        <f>+'[1]3. Zonas Silvestre IA'!U21</f>
        <v>5</v>
      </c>
      <c r="I22" s="30">
        <f>+'[1]3. Zonas Silvestre IA'!U21*2</f>
        <v>10</v>
      </c>
      <c r="J22" s="30">
        <f>+'[1]1. Vigilancia Nal IA-NC'!AJ21+'[1]2.Vigilancia brotes IA'!AG21</f>
        <v>4</v>
      </c>
      <c r="K22" s="31">
        <f>+'[1]1. Vigilancia Nal IA-NC'!AK21+'[1]2.Vigilancia brotes IA'!AH21</f>
        <v>2</v>
      </c>
      <c r="L22" s="32">
        <f>+'[1]1. Vigilancia Nal IA-NC'!AL21+7</f>
        <v>10</v>
      </c>
      <c r="M22" s="32">
        <f>+'[1]1. Vigilancia Nal IA-NC'!AM21+1</f>
        <v>20</v>
      </c>
      <c r="N22" s="32">
        <f>+'[1]4. VEA SG '!AI21</f>
        <v>0</v>
      </c>
      <c r="O22" s="32">
        <f>+'[1]4. VEA SG '!AJ21</f>
        <v>0</v>
      </c>
      <c r="P22" s="32">
        <f>+'[1]4. VEA SG '!AK21</f>
        <v>0</v>
      </c>
      <c r="Q22" s="32">
        <f>+'[1]4. VEA SG '!AL21</f>
        <v>0</v>
      </c>
      <c r="R22" s="32">
        <f>+'[1]4. VEA SG '!AM21</f>
        <v>0</v>
      </c>
      <c r="S22" s="32">
        <f>+'[1]4. VEA SG '!AN21</f>
        <v>0</v>
      </c>
      <c r="T22" s="32">
        <f>+'[1]4. VEA SG '!AO21</f>
        <v>0</v>
      </c>
      <c r="U22" s="32">
        <f>+'[1]4. VEA SG '!AP21</f>
        <v>0</v>
      </c>
      <c r="V22" s="32">
        <f>+'[1]4. VEA SG '!AQ21</f>
        <v>0</v>
      </c>
      <c r="W22" s="32">
        <f>+'[1]4. VEA SG '!AR21</f>
        <v>0</v>
      </c>
      <c r="X22" s="32">
        <f>+'[1]4. VEA SG '!AS21</f>
        <v>0</v>
      </c>
      <c r="Y22" s="32">
        <f>+'[1]4. VEA SG '!AT21</f>
        <v>0</v>
      </c>
      <c r="Z22" s="33">
        <f>+'[1]4. VEA SG '!AU21</f>
        <v>0</v>
      </c>
      <c r="AA22" s="32">
        <f>+'[1]4. VEA SG '!AV21</f>
        <v>0</v>
      </c>
    </row>
    <row r="23" spans="1:27" x14ac:dyDescent="0.2">
      <c r="A23" s="4" t="s">
        <v>41</v>
      </c>
      <c r="B23" s="30">
        <f>+'[1]1. Vigilancia Nal IA-NC'!AE22+'[1]2.Vigilancia brotes IA'!AB22</f>
        <v>31</v>
      </c>
      <c r="C23" s="30">
        <f>+'[1]4. VEA SG '!AE22</f>
        <v>0</v>
      </c>
      <c r="D23" s="30">
        <f>+'[1]1. Vigilancia Nal IA-NC'!AF22+'[1]2.Vigilancia brotes IA'!AC22+'[1]4. VEA SG '!AF22</f>
        <v>2</v>
      </c>
      <c r="E23" s="30">
        <f>+'[1]1. Vigilancia Nal IA-NC'!AG22+'[1]2.Vigilancia brotes IA'!AD22+'[1]4. VEA SG '!AG22</f>
        <v>3</v>
      </c>
      <c r="F23" s="30">
        <f>+'[1]1. Vigilancia Nal IA-NC'!AH22+'[1]2.Vigilancia brotes IA'!AE22+'[1]4. VEA SG '!AH22</f>
        <v>2</v>
      </c>
      <c r="G23" s="30">
        <f>+'[1]1. Vigilancia Nal IA-NC'!AI22+'[1]2.Vigilancia brotes IA'!AF22</f>
        <v>2</v>
      </c>
      <c r="H23" s="30">
        <f>+'[1]3. Zonas Silvestre IA'!U22</f>
        <v>3</v>
      </c>
      <c r="I23" s="30">
        <f>+'[1]3. Zonas Silvestre IA'!U22*2</f>
        <v>6</v>
      </c>
      <c r="J23" s="30">
        <f>+'[1]1. Vigilancia Nal IA-NC'!AJ22+'[1]2.Vigilancia brotes IA'!AG22</f>
        <v>1</v>
      </c>
      <c r="K23" s="31">
        <f>+'[1]1. Vigilancia Nal IA-NC'!AK22+'[1]2.Vigilancia brotes IA'!AH22</f>
        <v>1</v>
      </c>
      <c r="L23" s="32">
        <f>+'[1]1. Vigilancia Nal IA-NC'!AL22</f>
        <v>1</v>
      </c>
      <c r="M23" s="32">
        <f>+'[1]1. Vigilancia Nal IA-NC'!AM22</f>
        <v>2</v>
      </c>
      <c r="N23" s="32">
        <f>+'[1]4. VEA SG '!AI22</f>
        <v>0</v>
      </c>
      <c r="O23" s="32">
        <f>+'[1]4. VEA SG '!AJ22</f>
        <v>0</v>
      </c>
      <c r="P23" s="32">
        <f>+'[1]4. VEA SG '!AK22</f>
        <v>0</v>
      </c>
      <c r="Q23" s="32">
        <f>+'[1]4. VEA SG '!AL22</f>
        <v>0</v>
      </c>
      <c r="R23" s="32">
        <f>+'[1]4. VEA SG '!AM22</f>
        <v>0</v>
      </c>
      <c r="S23" s="32">
        <f>+'[1]4. VEA SG '!AN22</f>
        <v>0</v>
      </c>
      <c r="T23" s="32">
        <f>+'[1]4. VEA SG '!AO22</f>
        <v>0</v>
      </c>
      <c r="U23" s="32">
        <f>+'[1]4. VEA SG '!AP22</f>
        <v>0</v>
      </c>
      <c r="V23" s="32">
        <f>+'[1]4. VEA SG '!AQ22</f>
        <v>0</v>
      </c>
      <c r="W23" s="32">
        <f>+'[1]4. VEA SG '!AR22</f>
        <v>0</v>
      </c>
      <c r="X23" s="32">
        <f>+'[1]4. VEA SG '!AS22</f>
        <v>0</v>
      </c>
      <c r="Y23" s="32">
        <f>+'[1]4. VEA SG '!AT22</f>
        <v>0</v>
      </c>
      <c r="Z23" s="33">
        <f>+'[1]4. VEA SG '!AU22</f>
        <v>0</v>
      </c>
      <c r="AA23" s="32">
        <f>+'[1]4. VEA SG '!AV22</f>
        <v>0</v>
      </c>
    </row>
    <row r="24" spans="1:27" x14ac:dyDescent="0.2">
      <c r="A24" s="4" t="s">
        <v>42</v>
      </c>
      <c r="B24" s="30">
        <f>+'[1]1. Vigilancia Nal IA-NC'!AE23+'[1]2.Vigilancia brotes IA'!AB23</f>
        <v>206</v>
      </c>
      <c r="C24" s="30">
        <f>+'[1]4. VEA SG '!AE23</f>
        <v>0</v>
      </c>
      <c r="D24" s="30">
        <f>+'[1]1. Vigilancia Nal IA-NC'!AF23+'[1]2.Vigilancia brotes IA'!AC23+'[1]4. VEA SG '!AF23</f>
        <v>11</v>
      </c>
      <c r="E24" s="30">
        <f>+'[1]1. Vigilancia Nal IA-NC'!AG23+'[1]2.Vigilancia brotes IA'!AD23+'[1]4. VEA SG '!AG23</f>
        <v>18</v>
      </c>
      <c r="F24" s="30">
        <f>+'[1]1. Vigilancia Nal IA-NC'!AH23+'[1]2.Vigilancia brotes IA'!AE23+'[1]4. VEA SG '!AH23</f>
        <v>10</v>
      </c>
      <c r="G24" s="30">
        <f>+'[1]1. Vigilancia Nal IA-NC'!AI23+'[1]2.Vigilancia brotes IA'!AF23</f>
        <v>7</v>
      </c>
      <c r="H24" s="30">
        <f>+'[1]3. Zonas Silvestre IA'!U23</f>
        <v>5</v>
      </c>
      <c r="I24" s="30">
        <f>+'[1]3. Zonas Silvestre IA'!U23*2</f>
        <v>10</v>
      </c>
      <c r="J24" s="30">
        <f>+'[1]1. Vigilancia Nal IA-NC'!AJ23+'[1]2.Vigilancia brotes IA'!AG23</f>
        <v>5</v>
      </c>
      <c r="K24" s="31">
        <f>+'[1]1. Vigilancia Nal IA-NC'!AK23+'[1]2.Vigilancia brotes IA'!AH23</f>
        <v>2</v>
      </c>
      <c r="L24" s="32">
        <f>+'[1]1. Vigilancia Nal IA-NC'!AL23+6</f>
        <v>10</v>
      </c>
      <c r="M24" s="32">
        <f>+'[1]1. Vigilancia Nal IA-NC'!AM23</f>
        <v>20</v>
      </c>
      <c r="N24" s="32">
        <f>+'[1]4. VEA SG '!AI23</f>
        <v>0</v>
      </c>
      <c r="O24" s="32">
        <f>+'[1]4. VEA SG '!AJ23</f>
        <v>0</v>
      </c>
      <c r="P24" s="32">
        <f>+'[1]4. VEA SG '!AK23</f>
        <v>0</v>
      </c>
      <c r="Q24" s="32">
        <f>+'[1]4. VEA SG '!AL23</f>
        <v>0</v>
      </c>
      <c r="R24" s="32">
        <f>+'[1]4. VEA SG '!AM23</f>
        <v>0</v>
      </c>
      <c r="S24" s="32">
        <f>+'[1]4. VEA SG '!AN23</f>
        <v>0</v>
      </c>
      <c r="T24" s="32">
        <f>+'[1]4. VEA SG '!AO23</f>
        <v>0</v>
      </c>
      <c r="U24" s="32">
        <f>+'[1]4. VEA SG '!AP23</f>
        <v>0</v>
      </c>
      <c r="V24" s="32">
        <f>+'[1]4. VEA SG '!AQ23</f>
        <v>0</v>
      </c>
      <c r="W24" s="32">
        <f>+'[1]4. VEA SG '!AR23</f>
        <v>0</v>
      </c>
      <c r="X24" s="32">
        <f>+'[1]4. VEA SG '!AS23</f>
        <v>0</v>
      </c>
      <c r="Y24" s="32">
        <f>+'[1]4. VEA SG '!AT23</f>
        <v>0</v>
      </c>
      <c r="Z24" s="33">
        <f>+'[1]4. VEA SG '!AU23</f>
        <v>0</v>
      </c>
      <c r="AA24" s="32">
        <f>+'[1]4. VEA SG '!AV23</f>
        <v>0</v>
      </c>
    </row>
    <row r="25" spans="1:27" x14ac:dyDescent="0.2">
      <c r="A25" s="4" t="s">
        <v>43</v>
      </c>
      <c r="B25" s="30">
        <f>+'[1]1. Vigilancia Nal IA-NC'!AE24+'[1]2.Vigilancia brotes IA'!AB24</f>
        <v>122</v>
      </c>
      <c r="C25" s="30">
        <f>+'[1]4. VEA SG '!AE24</f>
        <v>0</v>
      </c>
      <c r="D25" s="30">
        <f>+'[1]1. Vigilancia Nal IA-NC'!AF24+'[1]2.Vigilancia brotes IA'!AC24+'[1]4. VEA SG '!AF24</f>
        <v>6</v>
      </c>
      <c r="E25" s="30">
        <f>+'[1]1. Vigilancia Nal IA-NC'!AG24+'[1]2.Vigilancia brotes IA'!AD24+'[1]4. VEA SG '!AG24</f>
        <v>10</v>
      </c>
      <c r="F25" s="30">
        <f>+'[1]1. Vigilancia Nal IA-NC'!AH24+'[1]2.Vigilancia brotes IA'!AE24+'[1]4. VEA SG '!AH24</f>
        <v>5</v>
      </c>
      <c r="G25" s="30">
        <f>+'[1]1. Vigilancia Nal IA-NC'!AI24+'[1]2.Vigilancia brotes IA'!AF24</f>
        <v>4</v>
      </c>
      <c r="H25" s="30">
        <f>+'[1]3. Zonas Silvestre IA'!U24</f>
        <v>0</v>
      </c>
      <c r="I25" s="30">
        <f>+'[1]3. Zonas Silvestre IA'!U24*2</f>
        <v>0</v>
      </c>
      <c r="J25" s="30">
        <f>+'[1]1. Vigilancia Nal IA-NC'!AJ24+'[1]2.Vigilancia brotes IA'!AG24</f>
        <v>3</v>
      </c>
      <c r="K25" s="31">
        <f>+'[1]1. Vigilancia Nal IA-NC'!AK24+'[1]2.Vigilancia brotes IA'!AH24</f>
        <v>1</v>
      </c>
      <c r="L25" s="32">
        <f>+'[1]1. Vigilancia Nal IA-NC'!AL24</f>
        <v>6</v>
      </c>
      <c r="M25" s="32">
        <f>+'[1]1. Vigilancia Nal IA-NC'!AM24</f>
        <v>11</v>
      </c>
      <c r="N25" s="32">
        <f>+'[1]4. VEA SG '!AI24</f>
        <v>0</v>
      </c>
      <c r="O25" s="32">
        <f>+'[1]4. VEA SG '!AJ24</f>
        <v>0</v>
      </c>
      <c r="P25" s="32">
        <f>+'[1]4. VEA SG '!AK24</f>
        <v>0</v>
      </c>
      <c r="Q25" s="32">
        <f>+'[1]4. VEA SG '!AL24</f>
        <v>0</v>
      </c>
      <c r="R25" s="32">
        <f>+'[1]4. VEA SG '!AM24</f>
        <v>0</v>
      </c>
      <c r="S25" s="32">
        <f>+'[1]4. VEA SG '!AN24</f>
        <v>0</v>
      </c>
      <c r="T25" s="32">
        <f>+'[1]4. VEA SG '!AO24</f>
        <v>0</v>
      </c>
      <c r="U25" s="32">
        <f>+'[1]4. VEA SG '!AP24</f>
        <v>0</v>
      </c>
      <c r="V25" s="32">
        <f>+'[1]4. VEA SG '!AQ24</f>
        <v>0</v>
      </c>
      <c r="W25" s="32">
        <f>+'[1]4. VEA SG '!AR24</f>
        <v>0</v>
      </c>
      <c r="X25" s="32">
        <f>+'[1]4. VEA SG '!AS24</f>
        <v>0</v>
      </c>
      <c r="Y25" s="32">
        <f>+'[1]4. VEA SG '!AT24</f>
        <v>0</v>
      </c>
      <c r="Z25" s="33">
        <f>+'[1]4. VEA SG '!AU24</f>
        <v>0</v>
      </c>
      <c r="AA25" s="32">
        <f>+'[1]4. VEA SG '!AV24</f>
        <v>0</v>
      </c>
    </row>
    <row r="26" spans="1:27" x14ac:dyDescent="0.2">
      <c r="A26" s="4" t="s">
        <v>44</v>
      </c>
      <c r="B26" s="30">
        <f>+'[1]1. Vigilancia Nal IA-NC'!AE25+'[1]2.Vigilancia brotes IA'!AB25</f>
        <v>18</v>
      </c>
      <c r="C26" s="30">
        <f>+'[1]4. VEA SG '!AE25</f>
        <v>0</v>
      </c>
      <c r="D26" s="30">
        <f>+'[1]1. Vigilancia Nal IA-NC'!AF25+'[1]2.Vigilancia brotes IA'!AC25+'[1]4. VEA SG '!AF25</f>
        <v>1</v>
      </c>
      <c r="E26" s="30">
        <f>+'[1]1. Vigilancia Nal IA-NC'!AG25+'[1]2.Vigilancia brotes IA'!AD25+'[1]4. VEA SG '!AG25</f>
        <v>2</v>
      </c>
      <c r="F26" s="30">
        <f>+'[1]1. Vigilancia Nal IA-NC'!AH25+'[1]2.Vigilancia brotes IA'!AE25+'[1]4. VEA SG '!AH25</f>
        <v>1</v>
      </c>
      <c r="G26" s="30">
        <f>+'[1]1. Vigilancia Nal IA-NC'!AI25+'[1]2.Vigilancia brotes IA'!AF25</f>
        <v>1</v>
      </c>
      <c r="H26" s="30">
        <f>+'[1]3. Zonas Silvestre IA'!U25</f>
        <v>0</v>
      </c>
      <c r="I26" s="30">
        <f>+'[1]3. Zonas Silvestre IA'!U25*2</f>
        <v>0</v>
      </c>
      <c r="J26" s="30">
        <f>+'[1]1. Vigilancia Nal IA-NC'!AJ25+'[1]2.Vigilancia brotes IA'!AG25</f>
        <v>1</v>
      </c>
      <c r="K26" s="31">
        <f>+'[1]1. Vigilancia Nal IA-NC'!AK25+'[1]2.Vigilancia brotes IA'!AH25</f>
        <v>1</v>
      </c>
      <c r="L26" s="32">
        <f>+'[1]1. Vigilancia Nal IA-NC'!AL25</f>
        <v>1</v>
      </c>
      <c r="M26" s="32">
        <f>+'[1]1. Vigilancia Nal IA-NC'!AM25</f>
        <v>1</v>
      </c>
      <c r="N26" s="32">
        <f>+'[1]4. VEA SG '!AI25</f>
        <v>0</v>
      </c>
      <c r="O26" s="32">
        <f>+'[1]4. VEA SG '!AJ25</f>
        <v>0</v>
      </c>
      <c r="P26" s="32">
        <f>+'[1]4. VEA SG '!AK25</f>
        <v>0</v>
      </c>
      <c r="Q26" s="32">
        <f>+'[1]4. VEA SG '!AL25</f>
        <v>0</v>
      </c>
      <c r="R26" s="32">
        <f>+'[1]4. VEA SG '!AM25</f>
        <v>0</v>
      </c>
      <c r="S26" s="32">
        <f>+'[1]4. VEA SG '!AN25</f>
        <v>0</v>
      </c>
      <c r="T26" s="32">
        <f>+'[1]4. VEA SG '!AO25</f>
        <v>0</v>
      </c>
      <c r="U26" s="32">
        <f>+'[1]4. VEA SG '!AP25</f>
        <v>0</v>
      </c>
      <c r="V26" s="32">
        <f>+'[1]4. VEA SG '!AQ25</f>
        <v>0</v>
      </c>
      <c r="W26" s="32">
        <f>+'[1]4. VEA SG '!AR25</f>
        <v>0</v>
      </c>
      <c r="X26" s="32">
        <f>+'[1]4. VEA SG '!AS25</f>
        <v>0</v>
      </c>
      <c r="Y26" s="32">
        <f>+'[1]4. VEA SG '!AT25</f>
        <v>0</v>
      </c>
      <c r="Z26" s="33">
        <f>+'[1]4. VEA SG '!AU25</f>
        <v>0</v>
      </c>
      <c r="AA26" s="32">
        <f>+'[1]4. VEA SG '!AV25</f>
        <v>0</v>
      </c>
    </row>
    <row r="27" spans="1:27" x14ac:dyDescent="0.2">
      <c r="A27" s="4" t="s">
        <v>45</v>
      </c>
      <c r="B27" s="30">
        <f>+'[1]1. Vigilancia Nal IA-NC'!AE26+'[1]2.Vigilancia brotes IA'!AB26</f>
        <v>35</v>
      </c>
      <c r="C27" s="30">
        <f>+'[1]4. VEA SG '!AE26</f>
        <v>0</v>
      </c>
      <c r="D27" s="30">
        <f>+'[1]1. Vigilancia Nal IA-NC'!AF26+'[1]2.Vigilancia brotes IA'!AC26+'[1]4. VEA SG '!AF26</f>
        <v>2</v>
      </c>
      <c r="E27" s="30">
        <f>+'[1]1. Vigilancia Nal IA-NC'!AG26+'[1]2.Vigilancia brotes IA'!AD26+'[1]4. VEA SG '!AG26</f>
        <v>3</v>
      </c>
      <c r="F27" s="30">
        <f>+'[1]1. Vigilancia Nal IA-NC'!AH26+'[1]2.Vigilancia brotes IA'!AE26+'[1]4. VEA SG '!AH26</f>
        <v>2</v>
      </c>
      <c r="G27" s="30">
        <f>+'[1]1. Vigilancia Nal IA-NC'!AI26+'[1]2.Vigilancia brotes IA'!AF26</f>
        <v>2</v>
      </c>
      <c r="H27" s="30">
        <f>+'[1]3. Zonas Silvestre IA'!U26</f>
        <v>5</v>
      </c>
      <c r="I27" s="30">
        <f>+'[1]3. Zonas Silvestre IA'!U26*2</f>
        <v>10</v>
      </c>
      <c r="J27" s="30">
        <f>+'[1]1. Vigilancia Nal IA-NC'!AJ26+'[1]2.Vigilancia brotes IA'!AG26</f>
        <v>1</v>
      </c>
      <c r="K27" s="31">
        <f>+'[1]1. Vigilancia Nal IA-NC'!AK26+'[1]2.Vigilancia brotes IA'!AH26</f>
        <v>1</v>
      </c>
      <c r="L27" s="32">
        <f>+'[1]1. Vigilancia Nal IA-NC'!AL26</f>
        <v>2</v>
      </c>
      <c r="M27" s="32">
        <f>+'[1]1. Vigilancia Nal IA-NC'!AM26</f>
        <v>3</v>
      </c>
      <c r="N27" s="32">
        <f>+'[1]4. VEA SG '!AI26</f>
        <v>0</v>
      </c>
      <c r="O27" s="32">
        <f>+'[1]4. VEA SG '!AJ26</f>
        <v>0</v>
      </c>
      <c r="P27" s="32">
        <f>+'[1]4. VEA SG '!AK26</f>
        <v>0</v>
      </c>
      <c r="Q27" s="32">
        <f>+'[1]4. VEA SG '!AL26</f>
        <v>0</v>
      </c>
      <c r="R27" s="32">
        <f>+'[1]4. VEA SG '!AM26</f>
        <v>0</v>
      </c>
      <c r="S27" s="32">
        <f>+'[1]4. VEA SG '!AN26</f>
        <v>0</v>
      </c>
      <c r="T27" s="32">
        <f>+'[1]4. VEA SG '!AO26</f>
        <v>0</v>
      </c>
      <c r="U27" s="32">
        <f>+'[1]4. VEA SG '!AP26</f>
        <v>0</v>
      </c>
      <c r="V27" s="32">
        <f>+'[1]4. VEA SG '!AQ26</f>
        <v>0</v>
      </c>
      <c r="W27" s="32">
        <f>+'[1]4. VEA SG '!AR26</f>
        <v>0</v>
      </c>
      <c r="X27" s="32">
        <f>+'[1]4. VEA SG '!AS26</f>
        <v>0</v>
      </c>
      <c r="Y27" s="32">
        <f>+'[1]4. VEA SG '!AT26</f>
        <v>0</v>
      </c>
      <c r="Z27" s="33">
        <f>+'[1]4. VEA SG '!AU26</f>
        <v>0</v>
      </c>
      <c r="AA27" s="32">
        <f>+'[1]4. VEA SG '!AV26</f>
        <v>0</v>
      </c>
    </row>
    <row r="28" spans="1:27" x14ac:dyDescent="0.2">
      <c r="A28" s="4" t="s">
        <v>46</v>
      </c>
      <c r="B28" s="30">
        <f>+'[1]1. Vigilancia Nal IA-NC'!AE27+'[1]2.Vigilancia brotes IA'!AB27</f>
        <v>30</v>
      </c>
      <c r="C28" s="30">
        <f>+'[1]4. VEA SG '!AE27</f>
        <v>0</v>
      </c>
      <c r="D28" s="30">
        <f>+'[1]1. Vigilancia Nal IA-NC'!AF27+'[1]2.Vigilancia brotes IA'!AC27+'[1]4. VEA SG '!AF27</f>
        <v>2</v>
      </c>
      <c r="E28" s="30">
        <f>+'[1]1. Vigilancia Nal IA-NC'!AG27+'[1]2.Vigilancia brotes IA'!AD27+'[1]4. VEA SG '!AG27</f>
        <v>3</v>
      </c>
      <c r="F28" s="30">
        <f>+'[1]1. Vigilancia Nal IA-NC'!AH27+'[1]2.Vigilancia brotes IA'!AE27+'[1]4. VEA SG '!AH27</f>
        <v>2</v>
      </c>
      <c r="G28" s="30">
        <f>+'[1]1. Vigilancia Nal IA-NC'!AI27+'[1]2.Vigilancia brotes IA'!AF27</f>
        <v>2</v>
      </c>
      <c r="H28" s="30">
        <f>+'[1]3. Zonas Silvestre IA'!U27</f>
        <v>0</v>
      </c>
      <c r="I28" s="30">
        <f>+'[1]3. Zonas Silvestre IA'!U27*2</f>
        <v>0</v>
      </c>
      <c r="J28" s="30">
        <f>+'[1]1. Vigilancia Nal IA-NC'!AJ27+'[1]2.Vigilancia brotes IA'!AG27</f>
        <v>1</v>
      </c>
      <c r="K28" s="31">
        <f>+'[1]1. Vigilancia Nal IA-NC'!AK27+'[1]2.Vigilancia brotes IA'!AH27</f>
        <v>1</v>
      </c>
      <c r="L28" s="32">
        <f>+'[1]1. Vigilancia Nal IA-NC'!AL27</f>
        <v>2</v>
      </c>
      <c r="M28" s="32">
        <f>+'[1]1. Vigilancia Nal IA-NC'!AM27</f>
        <v>4</v>
      </c>
      <c r="N28" s="32">
        <f>+'[1]4. VEA SG '!AI27</f>
        <v>0</v>
      </c>
      <c r="O28" s="32">
        <f>+'[1]4. VEA SG '!AJ27</f>
        <v>0</v>
      </c>
      <c r="P28" s="32">
        <f>+'[1]4. VEA SG '!AK27</f>
        <v>0</v>
      </c>
      <c r="Q28" s="32">
        <f>+'[1]4. VEA SG '!AL27</f>
        <v>0</v>
      </c>
      <c r="R28" s="32">
        <f>+'[1]4. VEA SG '!AM27</f>
        <v>0</v>
      </c>
      <c r="S28" s="32">
        <f>+'[1]4. VEA SG '!AN27</f>
        <v>0</v>
      </c>
      <c r="T28" s="32">
        <f>+'[1]4. VEA SG '!AO27</f>
        <v>0</v>
      </c>
      <c r="U28" s="32">
        <f>+'[1]4. VEA SG '!AP27</f>
        <v>0</v>
      </c>
      <c r="V28" s="32">
        <f>+'[1]4. VEA SG '!AQ27</f>
        <v>0</v>
      </c>
      <c r="W28" s="32">
        <f>+'[1]4. VEA SG '!AR27</f>
        <v>0</v>
      </c>
      <c r="X28" s="32">
        <f>+'[1]4. VEA SG '!AS27</f>
        <v>0</v>
      </c>
      <c r="Y28" s="32">
        <f>+'[1]4. VEA SG '!AT27</f>
        <v>0</v>
      </c>
      <c r="Z28" s="33">
        <f>+'[1]4. VEA SG '!AU27</f>
        <v>0</v>
      </c>
      <c r="AA28" s="32">
        <f>+'[1]4. VEA SG '!AV27</f>
        <v>0</v>
      </c>
    </row>
    <row r="29" spans="1:27" x14ac:dyDescent="0.2">
      <c r="A29" s="4" t="s">
        <v>47</v>
      </c>
      <c r="B29" s="30">
        <f>+'[1]1. Vigilancia Nal IA-NC'!AE28+'[1]2.Vigilancia brotes IA'!AB28</f>
        <v>9</v>
      </c>
      <c r="C29" s="30">
        <f>+'[1]4. VEA SG '!AE28</f>
        <v>0</v>
      </c>
      <c r="D29" s="30">
        <f>+'[1]1. Vigilancia Nal IA-NC'!AF28+'[1]2.Vigilancia brotes IA'!AC28+'[1]4. VEA SG '!AF28</f>
        <v>1</v>
      </c>
      <c r="E29" s="30">
        <f>+'[1]1. Vigilancia Nal IA-NC'!AG28+'[1]2.Vigilancia brotes IA'!AD28+'[1]4. VEA SG '!AG28</f>
        <v>1</v>
      </c>
      <c r="F29" s="30">
        <f>+'[1]1. Vigilancia Nal IA-NC'!AH28+'[1]2.Vigilancia brotes IA'!AE28+'[1]4. VEA SG '!AH28</f>
        <v>1</v>
      </c>
      <c r="G29" s="30">
        <f>+'[1]1. Vigilancia Nal IA-NC'!AI28+'[1]2.Vigilancia brotes IA'!AF28</f>
        <v>1</v>
      </c>
      <c r="H29" s="30">
        <f>+'[1]3. Zonas Silvestre IA'!U28</f>
        <v>0</v>
      </c>
      <c r="I29" s="30">
        <f>+'[1]3. Zonas Silvestre IA'!U28*2</f>
        <v>0</v>
      </c>
      <c r="J29" s="30">
        <f>+'[1]1. Vigilancia Nal IA-NC'!AJ28+'[1]2.Vigilancia brotes IA'!AG28</f>
        <v>1</v>
      </c>
      <c r="K29" s="31">
        <f>+'[1]1. Vigilancia Nal IA-NC'!AK28+'[1]2.Vigilancia brotes IA'!AH28</f>
        <v>1</v>
      </c>
      <c r="L29" s="32">
        <f>+'[1]1. Vigilancia Nal IA-NC'!AL28</f>
        <v>1</v>
      </c>
      <c r="M29" s="32">
        <f>+'[1]1. Vigilancia Nal IA-NC'!AM28</f>
        <v>1</v>
      </c>
      <c r="N29" s="32">
        <f>+'[1]4. VEA SG '!AI28</f>
        <v>0</v>
      </c>
      <c r="O29" s="32">
        <f>+'[1]4. VEA SG '!AJ28</f>
        <v>0</v>
      </c>
      <c r="P29" s="32">
        <f>+'[1]4. VEA SG '!AK28</f>
        <v>0</v>
      </c>
      <c r="Q29" s="32">
        <f>+'[1]4. VEA SG '!AL28</f>
        <v>0</v>
      </c>
      <c r="R29" s="32">
        <f>+'[1]4. VEA SG '!AM28</f>
        <v>0</v>
      </c>
      <c r="S29" s="32">
        <f>+'[1]4. VEA SG '!AN28</f>
        <v>0</v>
      </c>
      <c r="T29" s="32">
        <f>+'[1]4. VEA SG '!AO28</f>
        <v>0</v>
      </c>
      <c r="U29" s="32">
        <f>+'[1]4. VEA SG '!AP28</f>
        <v>0</v>
      </c>
      <c r="V29" s="32">
        <f>+'[1]4. VEA SG '!AQ28</f>
        <v>0</v>
      </c>
      <c r="W29" s="32">
        <f>+'[1]4. VEA SG '!AR28</f>
        <v>0</v>
      </c>
      <c r="X29" s="32">
        <f>+'[1]4. VEA SG '!AS28</f>
        <v>0</v>
      </c>
      <c r="Y29" s="32">
        <f>+'[1]4. VEA SG '!AT28</f>
        <v>0</v>
      </c>
      <c r="Z29" s="33">
        <f>+'[1]4. VEA SG '!AU28</f>
        <v>0</v>
      </c>
      <c r="AA29" s="32">
        <f>+'[1]4. VEA SG '!AV28</f>
        <v>0</v>
      </c>
    </row>
    <row r="30" spans="1:27" x14ac:dyDescent="0.2">
      <c r="A30" s="4" t="s">
        <v>48</v>
      </c>
      <c r="B30" s="30">
        <f>+'[1]1. Vigilancia Nal IA-NC'!AE29+'[1]2.Vigilancia brotes IA'!AB29</f>
        <v>225</v>
      </c>
      <c r="C30" s="30">
        <f>+'[1]4. VEA SG '!AE29</f>
        <v>0</v>
      </c>
      <c r="D30" s="30">
        <f>+'[1]1. Vigilancia Nal IA-NC'!AF29+'[1]2.Vigilancia brotes IA'!AC29+'[1]4. VEA SG '!AF29</f>
        <v>11</v>
      </c>
      <c r="E30" s="30">
        <f>+'[1]1. Vigilancia Nal IA-NC'!AG29+'[1]2.Vigilancia brotes IA'!AD29+'[1]4. VEA SG '!AG29</f>
        <v>18</v>
      </c>
      <c r="F30" s="30">
        <f>+'[1]1. Vigilancia Nal IA-NC'!AH29+'[1]2.Vigilancia brotes IA'!AE29+'[1]4. VEA SG '!AH29</f>
        <v>9</v>
      </c>
      <c r="G30" s="30">
        <f>+'[1]1. Vigilancia Nal IA-NC'!AI29+'[1]2.Vigilancia brotes IA'!AF29</f>
        <v>12</v>
      </c>
      <c r="H30" s="30">
        <f>+'[1]3. Zonas Silvestre IA'!U29</f>
        <v>0</v>
      </c>
      <c r="I30" s="30">
        <f>+'[1]3. Zonas Silvestre IA'!U29*2</f>
        <v>0</v>
      </c>
      <c r="J30" s="30">
        <f>+'[1]1. Vigilancia Nal IA-NC'!AJ29+'[1]2.Vigilancia brotes IA'!AG29</f>
        <v>7</v>
      </c>
      <c r="K30" s="31">
        <f>+'[1]1. Vigilancia Nal IA-NC'!AK29+'[1]2.Vigilancia brotes IA'!AH29+1</f>
        <v>2</v>
      </c>
      <c r="L30" s="32">
        <f>+'[1]1. Vigilancia Nal IA-NC'!AL29</f>
        <v>29</v>
      </c>
      <c r="M30" s="32">
        <f>+'[1]1. Vigilancia Nal IA-NC'!AM29</f>
        <v>57</v>
      </c>
      <c r="N30" s="32">
        <f>+'[1]4. VEA SG '!AI29</f>
        <v>0</v>
      </c>
      <c r="O30" s="32">
        <f>+'[1]4. VEA SG '!AJ29</f>
        <v>0</v>
      </c>
      <c r="P30" s="32">
        <f>+'[1]4. VEA SG '!AK29</f>
        <v>0</v>
      </c>
      <c r="Q30" s="32">
        <f>+'[1]4. VEA SG '!AL29</f>
        <v>0</v>
      </c>
      <c r="R30" s="32">
        <f>+'[1]4. VEA SG '!AM29</f>
        <v>0</v>
      </c>
      <c r="S30" s="32">
        <f>+'[1]4. VEA SG '!AN29</f>
        <v>0</v>
      </c>
      <c r="T30" s="32">
        <f>+'[1]4. VEA SG '!AO29</f>
        <v>0</v>
      </c>
      <c r="U30" s="32">
        <f>+'[1]4. VEA SG '!AP29</f>
        <v>0</v>
      </c>
      <c r="V30" s="32">
        <f>+'[1]4. VEA SG '!AQ29</f>
        <v>0</v>
      </c>
      <c r="W30" s="32">
        <f>+'[1]4. VEA SG '!AR29</f>
        <v>0</v>
      </c>
      <c r="X30" s="32">
        <f>+'[1]4. VEA SG '!AS29</f>
        <v>0</v>
      </c>
      <c r="Y30" s="32">
        <f>+'[1]4. VEA SG '!AT29</f>
        <v>0</v>
      </c>
      <c r="Z30" s="33">
        <f>+'[1]4. VEA SG '!AU29</f>
        <v>0</v>
      </c>
      <c r="AA30" s="32">
        <f>+'[1]4. VEA SG '!AV29</f>
        <v>0</v>
      </c>
    </row>
    <row r="31" spans="1:27" x14ac:dyDescent="0.2">
      <c r="A31" s="4" t="s">
        <v>49</v>
      </c>
      <c r="B31" s="30">
        <f>+'[1]1. Vigilancia Nal IA-NC'!AE30+'[1]2.Vigilancia brotes IA'!AB30</f>
        <v>223</v>
      </c>
      <c r="C31" s="30">
        <f>+'[1]4. VEA SG '!AE30</f>
        <v>0</v>
      </c>
      <c r="D31" s="30">
        <f>+'[1]1. Vigilancia Nal IA-NC'!AF30+'[1]2.Vigilancia brotes IA'!AC30+'[1]4. VEA SG '!AF30</f>
        <v>11</v>
      </c>
      <c r="E31" s="30">
        <f>+'[1]1. Vigilancia Nal IA-NC'!AG30+'[1]2.Vigilancia brotes IA'!AD30+'[1]4. VEA SG '!AG30</f>
        <v>19</v>
      </c>
      <c r="F31" s="30">
        <f>+'[1]1. Vigilancia Nal IA-NC'!AH30+'[1]2.Vigilancia brotes IA'!AE30+'[1]4. VEA SG '!AH30</f>
        <v>10</v>
      </c>
      <c r="G31" s="30">
        <f>+'[1]1. Vigilancia Nal IA-NC'!AI30+'[1]2.Vigilancia brotes IA'!AF30</f>
        <v>6</v>
      </c>
      <c r="H31" s="30">
        <f>+'[1]3. Zonas Silvestre IA'!U30</f>
        <v>3</v>
      </c>
      <c r="I31" s="30">
        <f>+'[1]3. Zonas Silvestre IA'!U30*2</f>
        <v>6</v>
      </c>
      <c r="J31" s="30">
        <f>+'[1]1. Vigilancia Nal IA-NC'!AJ30+'[1]2.Vigilancia brotes IA'!AG30</f>
        <v>5</v>
      </c>
      <c r="K31" s="31">
        <f>+'[1]1. Vigilancia Nal IA-NC'!AK30+'[1]2.Vigilancia brotes IA'!AH30</f>
        <v>2</v>
      </c>
      <c r="L31" s="32">
        <f>+'[1]1. Vigilancia Nal IA-NC'!AL30+8</f>
        <v>11</v>
      </c>
      <c r="M31" s="32">
        <f>+'[1]1. Vigilancia Nal IA-NC'!AM30</f>
        <v>21</v>
      </c>
      <c r="N31" s="32">
        <f>+'[1]4. VEA SG '!AI30</f>
        <v>0</v>
      </c>
      <c r="O31" s="32">
        <f>+'[1]4. VEA SG '!AJ30</f>
        <v>0</v>
      </c>
      <c r="P31" s="32">
        <f>+'[1]4. VEA SG '!AK30</f>
        <v>0</v>
      </c>
      <c r="Q31" s="32">
        <f>+'[1]4. VEA SG '!AL30</f>
        <v>0</v>
      </c>
      <c r="R31" s="32">
        <f>+'[1]4. VEA SG '!AM30</f>
        <v>0</v>
      </c>
      <c r="S31" s="32">
        <f>+'[1]4. VEA SG '!AN30</f>
        <v>0</v>
      </c>
      <c r="T31" s="32">
        <f>+'[1]4. VEA SG '!AO30</f>
        <v>0</v>
      </c>
      <c r="U31" s="32">
        <f>+'[1]4. VEA SG '!AP30</f>
        <v>0</v>
      </c>
      <c r="V31" s="32">
        <f>+'[1]4. VEA SG '!AQ30</f>
        <v>0</v>
      </c>
      <c r="W31" s="32">
        <f>+'[1]4. VEA SG '!AR30</f>
        <v>0</v>
      </c>
      <c r="X31" s="32">
        <f>+'[1]4. VEA SG '!AS30</f>
        <v>0</v>
      </c>
      <c r="Y31" s="32">
        <f>+'[1]4. VEA SG '!AT30</f>
        <v>0</v>
      </c>
      <c r="Z31" s="33">
        <f>+'[1]4. VEA SG '!AU30</f>
        <v>0</v>
      </c>
      <c r="AA31" s="32">
        <f>+'[1]4. VEA SG '!AV30</f>
        <v>0</v>
      </c>
    </row>
    <row r="32" spans="1:27" x14ac:dyDescent="0.2">
      <c r="A32" s="4" t="s">
        <v>50</v>
      </c>
      <c r="B32" s="30">
        <f>+'[1]1. Vigilancia Nal IA-NC'!AE31+'[1]2.Vigilancia brotes IA'!AB31</f>
        <v>60</v>
      </c>
      <c r="C32" s="30">
        <f>+'[1]4. VEA SG '!AE31</f>
        <v>0</v>
      </c>
      <c r="D32" s="30">
        <f>+'[1]1. Vigilancia Nal IA-NC'!AF31+'[1]2.Vigilancia brotes IA'!AC31+'[1]4. VEA SG '!AF31</f>
        <v>3</v>
      </c>
      <c r="E32" s="30">
        <f>+'[1]1. Vigilancia Nal IA-NC'!AG31+'[1]2.Vigilancia brotes IA'!AD31+'[1]4. VEA SG '!AG31</f>
        <v>5</v>
      </c>
      <c r="F32" s="30">
        <f>+'[1]1. Vigilancia Nal IA-NC'!AH31+'[1]2.Vigilancia brotes IA'!AE31+'[1]4. VEA SG '!AH31</f>
        <v>3</v>
      </c>
      <c r="G32" s="30">
        <f>+'[1]1. Vigilancia Nal IA-NC'!AI31+'[1]2.Vigilancia brotes IA'!AF31</f>
        <v>3</v>
      </c>
      <c r="H32" s="30">
        <f>+'[1]3. Zonas Silvestre IA'!U31</f>
        <v>8</v>
      </c>
      <c r="I32" s="30">
        <f>+'[1]3. Zonas Silvestre IA'!U31*2</f>
        <v>16</v>
      </c>
      <c r="J32" s="30">
        <f>+'[1]1. Vigilancia Nal IA-NC'!AJ31+'[1]2.Vigilancia brotes IA'!AG31</f>
        <v>2</v>
      </c>
      <c r="K32" s="31">
        <f>+'[1]1. Vigilancia Nal IA-NC'!AK31+'[1]2.Vigilancia brotes IA'!AH31</f>
        <v>1</v>
      </c>
      <c r="L32" s="32">
        <f>+'[1]1. Vigilancia Nal IA-NC'!AL31</f>
        <v>7</v>
      </c>
      <c r="M32" s="32">
        <f>+'[1]1. Vigilancia Nal IA-NC'!AM31</f>
        <v>13</v>
      </c>
      <c r="N32" s="32">
        <f>+'[1]4. VEA SG '!AI31</f>
        <v>0</v>
      </c>
      <c r="O32" s="32">
        <f>+'[1]4. VEA SG '!AJ31</f>
        <v>0</v>
      </c>
      <c r="P32" s="32">
        <f>+'[1]4. VEA SG '!AK31</f>
        <v>0</v>
      </c>
      <c r="Q32" s="32">
        <f>+'[1]4. VEA SG '!AL31</f>
        <v>0</v>
      </c>
      <c r="R32" s="32">
        <f>+'[1]4. VEA SG '!AM31</f>
        <v>0</v>
      </c>
      <c r="S32" s="32">
        <f>+'[1]4. VEA SG '!AN31</f>
        <v>0</v>
      </c>
      <c r="T32" s="32">
        <f>+'[1]4. VEA SG '!AO31</f>
        <v>0</v>
      </c>
      <c r="U32" s="32">
        <f>+'[1]4. VEA SG '!AP31</f>
        <v>0</v>
      </c>
      <c r="V32" s="32">
        <f>+'[1]4. VEA SG '!AQ31</f>
        <v>0</v>
      </c>
      <c r="W32" s="32">
        <f>+'[1]4. VEA SG '!AR31</f>
        <v>0</v>
      </c>
      <c r="X32" s="32">
        <f>+'[1]4. VEA SG '!AS31</f>
        <v>0</v>
      </c>
      <c r="Y32" s="32">
        <f>+'[1]4. VEA SG '!AT31</f>
        <v>0</v>
      </c>
      <c r="Z32" s="33">
        <f>+'[1]4. VEA SG '!AU31</f>
        <v>0</v>
      </c>
      <c r="AA32" s="32">
        <f>+'[1]4. VEA SG '!AV31</f>
        <v>0</v>
      </c>
    </row>
    <row r="33" spans="1:27" x14ac:dyDescent="0.2">
      <c r="A33" s="4" t="s">
        <v>51</v>
      </c>
      <c r="B33" s="30">
        <f>+'[1]1. Vigilancia Nal IA-NC'!AE32+'[1]2.Vigilancia brotes IA'!AB32</f>
        <v>128</v>
      </c>
      <c r="C33" s="30">
        <f>+'[1]4. VEA SG '!AE32</f>
        <v>0</v>
      </c>
      <c r="D33" s="30">
        <f>+'[1]1. Vigilancia Nal IA-NC'!AF32+'[1]2.Vigilancia brotes IA'!AC32+'[1]4. VEA SG '!AF32</f>
        <v>7</v>
      </c>
      <c r="E33" s="30">
        <f>+'[1]1. Vigilancia Nal IA-NC'!AG32+'[1]2.Vigilancia brotes IA'!AD32+'[1]4. VEA SG '!AG32</f>
        <v>11</v>
      </c>
      <c r="F33" s="30">
        <f>+'[1]1. Vigilancia Nal IA-NC'!AH32+'[1]2.Vigilancia brotes IA'!AE32+'[1]4. VEA SG '!AH32</f>
        <v>6</v>
      </c>
      <c r="G33" s="30">
        <f>+'[1]1. Vigilancia Nal IA-NC'!AI32+'[1]2.Vigilancia brotes IA'!AF32</f>
        <v>7</v>
      </c>
      <c r="H33" s="30">
        <f>+'[1]3. Zonas Silvestre IA'!U32</f>
        <v>3</v>
      </c>
      <c r="I33" s="30">
        <f>+'[1]3. Zonas Silvestre IA'!U32*2</f>
        <v>6</v>
      </c>
      <c r="J33" s="30">
        <f>+'[1]1. Vigilancia Nal IA-NC'!AJ32+'[1]2.Vigilancia brotes IA'!AG32</f>
        <v>4</v>
      </c>
      <c r="K33" s="31">
        <f>+'[1]1. Vigilancia Nal IA-NC'!AK32+'[1]2.Vigilancia brotes IA'!AH32</f>
        <v>1</v>
      </c>
      <c r="L33" s="32">
        <f>+'[1]1. Vigilancia Nal IA-NC'!AL32</f>
        <v>18</v>
      </c>
      <c r="M33" s="32">
        <f>+'[1]1. Vigilancia Nal IA-NC'!AM32</f>
        <v>35</v>
      </c>
      <c r="N33" s="32">
        <f>+'[1]4. VEA SG '!AI32</f>
        <v>0</v>
      </c>
      <c r="O33" s="32">
        <f>+'[1]4. VEA SG '!AJ32</f>
        <v>0</v>
      </c>
      <c r="P33" s="32">
        <f>+'[1]4. VEA SG '!AK32</f>
        <v>0</v>
      </c>
      <c r="Q33" s="32">
        <f>+'[1]4. VEA SG '!AL32</f>
        <v>0</v>
      </c>
      <c r="R33" s="32">
        <f>+'[1]4. VEA SG '!AM32</f>
        <v>0</v>
      </c>
      <c r="S33" s="32">
        <f>+'[1]4. VEA SG '!AN32</f>
        <v>0</v>
      </c>
      <c r="T33" s="32">
        <f>+'[1]4. VEA SG '!AO32</f>
        <v>0</v>
      </c>
      <c r="U33" s="32">
        <f>+'[1]4. VEA SG '!AP32</f>
        <v>0</v>
      </c>
      <c r="V33" s="32">
        <f>+'[1]4. VEA SG '!AQ32</f>
        <v>0</v>
      </c>
      <c r="W33" s="32">
        <f>+'[1]4. VEA SG '!AR32</f>
        <v>0</v>
      </c>
      <c r="X33" s="32">
        <f>+'[1]4. VEA SG '!AS32</f>
        <v>0</v>
      </c>
      <c r="Y33" s="32">
        <f>+'[1]4. VEA SG '!AT32</f>
        <v>0</v>
      </c>
      <c r="Z33" s="33">
        <f>+'[1]4. VEA SG '!AU32</f>
        <v>0</v>
      </c>
      <c r="AA33" s="32">
        <f>+'[1]4. VEA SG '!AV32</f>
        <v>0</v>
      </c>
    </row>
    <row r="34" spans="1:27" x14ac:dyDescent="0.2">
      <c r="A34" s="4" t="s">
        <v>52</v>
      </c>
      <c r="B34" s="30">
        <f>+'[1]1. Vigilancia Nal IA-NC'!AE33+'[1]2.Vigilancia brotes IA'!AB33</f>
        <v>9</v>
      </c>
      <c r="C34" s="30">
        <f>+'[1]4. VEA SG '!AE33</f>
        <v>0</v>
      </c>
      <c r="D34" s="30">
        <f>+'[1]1. Vigilancia Nal IA-NC'!AF33+'[1]2.Vigilancia brotes IA'!AC33+'[1]4. VEA SG '!AF33</f>
        <v>1</v>
      </c>
      <c r="E34" s="30">
        <f>+'[1]1. Vigilancia Nal IA-NC'!AG33+'[1]2.Vigilancia brotes IA'!AD33+'[1]4. VEA SG '!AG33</f>
        <v>1</v>
      </c>
      <c r="F34" s="30">
        <f>+'[1]1. Vigilancia Nal IA-NC'!AH33+'[1]2.Vigilancia brotes IA'!AE33+'[1]4. VEA SG '!AH33</f>
        <v>1</v>
      </c>
      <c r="G34" s="30">
        <f>+'[1]1. Vigilancia Nal IA-NC'!AI33+'[1]2.Vigilancia brotes IA'!AF33</f>
        <v>1</v>
      </c>
      <c r="H34" s="30">
        <f>+'[1]3. Zonas Silvestre IA'!U33</f>
        <v>0</v>
      </c>
      <c r="I34" s="30">
        <f>+'[1]3. Zonas Silvestre IA'!U33*2</f>
        <v>0</v>
      </c>
      <c r="J34" s="30">
        <f>+'[1]1. Vigilancia Nal IA-NC'!AJ33+'[1]2.Vigilancia brotes IA'!AG33</f>
        <v>1</v>
      </c>
      <c r="K34" s="31">
        <f>+'[1]1. Vigilancia Nal IA-NC'!AK33+'[1]2.Vigilancia brotes IA'!AH33</f>
        <v>1</v>
      </c>
      <c r="L34" s="32">
        <f>+'[1]1. Vigilancia Nal IA-NC'!AL33</f>
        <v>1</v>
      </c>
      <c r="M34" s="32">
        <f>+'[1]1. Vigilancia Nal IA-NC'!AM33</f>
        <v>1</v>
      </c>
      <c r="N34" s="32">
        <f>+'[1]4. VEA SG '!AI33</f>
        <v>0</v>
      </c>
      <c r="O34" s="32">
        <f>+'[1]4. VEA SG '!AJ33</f>
        <v>0</v>
      </c>
      <c r="P34" s="32">
        <f>+'[1]4. VEA SG '!AK33</f>
        <v>0</v>
      </c>
      <c r="Q34" s="32">
        <f>+'[1]4. VEA SG '!AL33</f>
        <v>0</v>
      </c>
      <c r="R34" s="32">
        <f>+'[1]4. VEA SG '!AM33</f>
        <v>0</v>
      </c>
      <c r="S34" s="32">
        <f>+'[1]4. VEA SG '!AN33</f>
        <v>0</v>
      </c>
      <c r="T34" s="32">
        <f>+'[1]4. VEA SG '!AO33</f>
        <v>0</v>
      </c>
      <c r="U34" s="32">
        <f>+'[1]4. VEA SG '!AP33</f>
        <v>0</v>
      </c>
      <c r="V34" s="32">
        <f>+'[1]4. VEA SG '!AQ33</f>
        <v>0</v>
      </c>
      <c r="W34" s="32">
        <f>+'[1]4. VEA SG '!AR33</f>
        <v>0</v>
      </c>
      <c r="X34" s="32">
        <f>+'[1]4. VEA SG '!AS33</f>
        <v>0</v>
      </c>
      <c r="Y34" s="32">
        <f>+'[1]4. VEA SG '!AT33</f>
        <v>0</v>
      </c>
      <c r="Z34" s="33">
        <f>+'[1]4. VEA SG '!AU33</f>
        <v>0</v>
      </c>
      <c r="AA34" s="32">
        <f>+'[1]4. VEA SG '!AV33</f>
        <v>0</v>
      </c>
    </row>
    <row r="35" spans="1:27" x14ac:dyDescent="0.2">
      <c r="A35" s="4" t="s">
        <v>53</v>
      </c>
      <c r="B35" s="30">
        <f>+'[1]1. Vigilancia Nal IA-NC'!AE34+'[1]2.Vigilancia brotes IA'!AB34</f>
        <v>7</v>
      </c>
      <c r="C35" s="30">
        <f>+'[1]4. VEA SG '!AE34</f>
        <v>0</v>
      </c>
      <c r="D35" s="30">
        <f>+'[1]1. Vigilancia Nal IA-NC'!AF34+'[1]2.Vigilancia brotes IA'!AC34+'[1]4. VEA SG '!AF34</f>
        <v>1</v>
      </c>
      <c r="E35" s="30">
        <f>+'[1]1. Vigilancia Nal IA-NC'!AG34+'[1]2.Vigilancia brotes IA'!AD34+'[1]4. VEA SG '!AG34</f>
        <v>1</v>
      </c>
      <c r="F35" s="30">
        <f>+'[1]1. Vigilancia Nal IA-NC'!AH34+'[1]2.Vigilancia brotes IA'!AE34+'[1]4. VEA SG '!AH34</f>
        <v>1</v>
      </c>
      <c r="G35" s="30">
        <f>+'[1]1. Vigilancia Nal IA-NC'!AI34+'[1]2.Vigilancia brotes IA'!AF34</f>
        <v>1</v>
      </c>
      <c r="H35" s="30">
        <f>+'[1]3. Zonas Silvestre IA'!U34</f>
        <v>0</v>
      </c>
      <c r="I35" s="30">
        <f>+'[1]3. Zonas Silvestre IA'!U34*2</f>
        <v>0</v>
      </c>
      <c r="J35" s="30">
        <f>+'[1]1. Vigilancia Nal IA-NC'!AJ34+'[1]2.Vigilancia brotes IA'!AG34</f>
        <v>1</v>
      </c>
      <c r="K35" s="31">
        <f>+'[1]1. Vigilancia Nal IA-NC'!AK34+'[1]2.Vigilancia brotes IA'!AH34</f>
        <v>1</v>
      </c>
      <c r="L35" s="32">
        <f>+'[1]1. Vigilancia Nal IA-NC'!AL34</f>
        <v>0</v>
      </c>
      <c r="M35" s="32">
        <f>+'[1]1. Vigilancia Nal IA-NC'!AM34</f>
        <v>0</v>
      </c>
      <c r="N35" s="32">
        <f>+'[1]4. VEA SG '!AI34</f>
        <v>0</v>
      </c>
      <c r="O35" s="32">
        <f>+'[1]4. VEA SG '!AJ34</f>
        <v>0</v>
      </c>
      <c r="P35" s="32">
        <f>+'[1]4. VEA SG '!AK34</f>
        <v>0</v>
      </c>
      <c r="Q35" s="32">
        <f>+'[1]4. VEA SG '!AL34</f>
        <v>0</v>
      </c>
      <c r="R35" s="32">
        <f>+'[1]4. VEA SG '!AM34</f>
        <v>0</v>
      </c>
      <c r="S35" s="32">
        <f>+'[1]4. VEA SG '!AN34</f>
        <v>0</v>
      </c>
      <c r="T35" s="32">
        <f>+'[1]4. VEA SG '!AO34</f>
        <v>0</v>
      </c>
      <c r="U35" s="32">
        <f>+'[1]4. VEA SG '!AP34</f>
        <v>0</v>
      </c>
      <c r="V35" s="32">
        <f>+'[1]4. VEA SG '!AQ34</f>
        <v>0</v>
      </c>
      <c r="W35" s="32">
        <f>+'[1]4. VEA SG '!AR34</f>
        <v>0</v>
      </c>
      <c r="X35" s="32">
        <f>+'[1]4. VEA SG '!AS34</f>
        <v>0</v>
      </c>
      <c r="Y35" s="32">
        <f>+'[1]4. VEA SG '!AT34</f>
        <v>0</v>
      </c>
      <c r="Z35" s="33">
        <f>+'[1]4. VEA SG '!AU34</f>
        <v>0</v>
      </c>
      <c r="AA35" s="32">
        <f>+'[1]4. VEA SG '!AV34</f>
        <v>0</v>
      </c>
    </row>
    <row r="36" spans="1:27" x14ac:dyDescent="0.2">
      <c r="A36" s="6" t="s">
        <v>54</v>
      </c>
      <c r="B36" s="8">
        <f t="shared" ref="B36:AA36" si="0">SUM(B4:B35)</f>
        <v>2907.35</v>
      </c>
      <c r="C36" s="7">
        <f t="shared" si="0"/>
        <v>660</v>
      </c>
      <c r="D36" s="7">
        <f t="shared" si="0"/>
        <v>205</v>
      </c>
      <c r="E36" s="7">
        <f t="shared" si="0"/>
        <v>329.26800000000003</v>
      </c>
      <c r="F36" s="7">
        <f t="shared" si="0"/>
        <v>151.83500000000001</v>
      </c>
      <c r="G36" s="7">
        <f t="shared" si="0"/>
        <v>117</v>
      </c>
      <c r="H36" s="7">
        <f t="shared" si="0"/>
        <v>74</v>
      </c>
      <c r="I36" s="7">
        <f t="shared" si="0"/>
        <v>148</v>
      </c>
      <c r="J36" s="7">
        <f t="shared" si="0"/>
        <v>82</v>
      </c>
      <c r="K36" s="7">
        <f t="shared" si="0"/>
        <v>42</v>
      </c>
      <c r="L36" s="35">
        <f t="shared" si="0"/>
        <v>203</v>
      </c>
      <c r="M36" s="35">
        <f t="shared" si="0"/>
        <v>386</v>
      </c>
      <c r="N36" s="35">
        <f t="shared" si="0"/>
        <v>4</v>
      </c>
      <c r="O36" s="35">
        <f t="shared" si="0"/>
        <v>2</v>
      </c>
      <c r="P36" s="35">
        <f t="shared" si="0"/>
        <v>66</v>
      </c>
      <c r="Q36" s="35">
        <f t="shared" si="0"/>
        <v>66</v>
      </c>
      <c r="R36" s="35">
        <f t="shared" si="0"/>
        <v>3</v>
      </c>
      <c r="S36" s="35">
        <f t="shared" si="0"/>
        <v>40</v>
      </c>
      <c r="T36" s="35">
        <f t="shared" si="0"/>
        <v>18</v>
      </c>
      <c r="U36" s="35">
        <f t="shared" si="0"/>
        <v>18</v>
      </c>
      <c r="V36" s="35">
        <f t="shared" si="0"/>
        <v>18</v>
      </c>
      <c r="W36" s="35">
        <f t="shared" si="0"/>
        <v>18</v>
      </c>
      <c r="X36" s="35">
        <f t="shared" si="0"/>
        <v>18</v>
      </c>
      <c r="Y36" s="35">
        <f t="shared" si="0"/>
        <v>30</v>
      </c>
      <c r="Z36" s="36">
        <f t="shared" si="0"/>
        <v>10</v>
      </c>
      <c r="AA36" s="37">
        <f t="shared" si="0"/>
        <v>2</v>
      </c>
    </row>
    <row r="37" spans="1:27" x14ac:dyDescent="0.2">
      <c r="A37" s="9" t="s">
        <v>55</v>
      </c>
      <c r="B37" s="10">
        <v>2</v>
      </c>
      <c r="C37" s="10">
        <v>2</v>
      </c>
      <c r="D37" s="10">
        <v>2</v>
      </c>
      <c r="E37" s="10">
        <v>2</v>
      </c>
      <c r="F37" s="10">
        <v>2</v>
      </c>
      <c r="G37" s="10">
        <v>2</v>
      </c>
      <c r="H37" s="10"/>
      <c r="I37" s="10"/>
      <c r="J37" s="10">
        <v>2</v>
      </c>
      <c r="K37" s="10">
        <v>2</v>
      </c>
      <c r="L37" s="10">
        <v>2</v>
      </c>
      <c r="M37" s="10">
        <v>2</v>
      </c>
      <c r="N37" s="10">
        <v>2</v>
      </c>
      <c r="O37" s="10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2</v>
      </c>
      <c r="X37" s="10">
        <v>2</v>
      </c>
      <c r="Y37" s="10">
        <v>2</v>
      </c>
      <c r="Z37" s="10"/>
      <c r="AA37" s="38"/>
    </row>
    <row r="38" spans="1:27" x14ac:dyDescent="0.2">
      <c r="A38" s="11" t="s">
        <v>56</v>
      </c>
      <c r="B38" s="11">
        <f t="shared" ref="B38:AA38" si="1">B36+B37</f>
        <v>2909.35</v>
      </c>
      <c r="C38" s="11">
        <f t="shared" si="1"/>
        <v>662</v>
      </c>
      <c r="D38" s="11">
        <f t="shared" si="1"/>
        <v>207</v>
      </c>
      <c r="E38" s="11">
        <f t="shared" si="1"/>
        <v>331.26800000000003</v>
      </c>
      <c r="F38" s="11">
        <f t="shared" si="1"/>
        <v>153.83500000000001</v>
      </c>
      <c r="G38" s="11">
        <f t="shared" si="1"/>
        <v>119</v>
      </c>
      <c r="H38" s="11">
        <f t="shared" si="1"/>
        <v>74</v>
      </c>
      <c r="I38" s="11">
        <f t="shared" si="1"/>
        <v>148</v>
      </c>
      <c r="J38" s="11">
        <f t="shared" si="1"/>
        <v>84</v>
      </c>
      <c r="K38" s="11">
        <f t="shared" si="1"/>
        <v>44</v>
      </c>
      <c r="L38" s="11">
        <f t="shared" si="1"/>
        <v>205</v>
      </c>
      <c r="M38" s="11">
        <f t="shared" si="1"/>
        <v>388</v>
      </c>
      <c r="N38" s="11">
        <f t="shared" si="1"/>
        <v>6</v>
      </c>
      <c r="O38" s="11">
        <f t="shared" si="1"/>
        <v>4</v>
      </c>
      <c r="P38" s="11">
        <f t="shared" si="1"/>
        <v>68</v>
      </c>
      <c r="Q38" s="11">
        <f t="shared" si="1"/>
        <v>68</v>
      </c>
      <c r="R38" s="11">
        <f t="shared" si="1"/>
        <v>5</v>
      </c>
      <c r="S38" s="11">
        <f t="shared" si="1"/>
        <v>42</v>
      </c>
      <c r="T38" s="11">
        <f t="shared" si="1"/>
        <v>20</v>
      </c>
      <c r="U38" s="11">
        <f t="shared" si="1"/>
        <v>20</v>
      </c>
      <c r="V38" s="11">
        <f t="shared" si="1"/>
        <v>20</v>
      </c>
      <c r="W38" s="11">
        <f t="shared" si="1"/>
        <v>20</v>
      </c>
      <c r="X38" s="11">
        <f t="shared" si="1"/>
        <v>20</v>
      </c>
      <c r="Y38" s="11">
        <f t="shared" si="1"/>
        <v>32</v>
      </c>
      <c r="Z38" s="11">
        <f t="shared" si="1"/>
        <v>10</v>
      </c>
      <c r="AA38" s="11">
        <f t="shared" si="1"/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C234-7CBE-4B5B-9E70-43CFF290EDB2}">
  <dimension ref="A1:L140"/>
  <sheetViews>
    <sheetView tabSelected="1" zoomScaleNormal="100" workbookViewId="0">
      <selection activeCell="B8" sqref="B8"/>
    </sheetView>
  </sheetViews>
  <sheetFormatPr baseColWidth="10" defaultColWidth="9.140625" defaultRowHeight="15" x14ac:dyDescent="0.25"/>
  <cols>
    <col min="1" max="1" width="18" bestFit="1" customWidth="1"/>
    <col min="2" max="2" width="78.140625" customWidth="1"/>
    <col min="3" max="3" width="10" customWidth="1"/>
    <col min="4" max="4" width="38.7109375" style="16" customWidth="1"/>
    <col min="5" max="5" width="23.28515625" customWidth="1"/>
    <col min="6" max="6" width="16" customWidth="1"/>
    <col min="10" max="10" width="15.28515625" customWidth="1"/>
    <col min="12" max="12" width="18.5703125" customWidth="1"/>
  </cols>
  <sheetData>
    <row r="1" spans="1:12" ht="45" x14ac:dyDescent="0.25">
      <c r="A1" s="2" t="s">
        <v>57</v>
      </c>
      <c r="B1" s="2" t="s">
        <v>58</v>
      </c>
      <c r="C1" s="2" t="s">
        <v>2</v>
      </c>
      <c r="D1" s="40" t="s">
        <v>3</v>
      </c>
      <c r="E1" s="2" t="s">
        <v>4</v>
      </c>
      <c r="F1" s="2" t="s">
        <v>5</v>
      </c>
      <c r="G1" s="2" t="s">
        <v>59</v>
      </c>
      <c r="H1" s="2" t="s">
        <v>60</v>
      </c>
      <c r="I1" s="2" t="s">
        <v>61</v>
      </c>
      <c r="J1" s="2" t="s">
        <v>9</v>
      </c>
      <c r="K1" s="2" t="s">
        <v>10</v>
      </c>
      <c r="L1" s="2" t="s">
        <v>11</v>
      </c>
    </row>
    <row r="2" spans="1:12" x14ac:dyDescent="0.25">
      <c r="A2" s="17" t="s">
        <v>225</v>
      </c>
      <c r="B2" s="41" t="s">
        <v>226</v>
      </c>
      <c r="C2" s="3" t="s">
        <v>63</v>
      </c>
      <c r="D2" s="12" t="s">
        <v>431</v>
      </c>
      <c r="E2" s="41">
        <v>1</v>
      </c>
      <c r="F2" s="3"/>
      <c r="G2" s="3"/>
      <c r="H2" s="3"/>
      <c r="I2" s="3"/>
      <c r="J2" s="3"/>
      <c r="K2" s="3"/>
      <c r="L2" s="3"/>
    </row>
    <row r="3" spans="1:12" x14ac:dyDescent="0.25">
      <c r="A3" s="17" t="s">
        <v>227</v>
      </c>
      <c r="B3" s="41" t="s">
        <v>228</v>
      </c>
      <c r="C3" s="3" t="s">
        <v>63</v>
      </c>
      <c r="D3" s="13" t="s">
        <v>432</v>
      </c>
      <c r="E3" s="41">
        <v>10</v>
      </c>
      <c r="F3" s="3"/>
      <c r="G3" s="3"/>
      <c r="H3" s="3"/>
      <c r="I3" s="3"/>
      <c r="J3" s="3"/>
      <c r="K3" s="3"/>
      <c r="L3" s="3"/>
    </row>
    <row r="4" spans="1:12" x14ac:dyDescent="0.25">
      <c r="A4" s="17" t="s">
        <v>229</v>
      </c>
      <c r="B4" s="41" t="s">
        <v>230</v>
      </c>
      <c r="C4" s="3" t="s">
        <v>63</v>
      </c>
      <c r="D4" s="13" t="s">
        <v>432</v>
      </c>
      <c r="E4" s="41">
        <v>2</v>
      </c>
      <c r="F4" s="3"/>
      <c r="G4" s="3"/>
      <c r="H4" s="3"/>
      <c r="I4" s="3"/>
      <c r="J4" s="3"/>
      <c r="K4" s="3"/>
      <c r="L4" s="3"/>
    </row>
    <row r="5" spans="1:12" x14ac:dyDescent="0.25">
      <c r="A5" s="17" t="s">
        <v>231</v>
      </c>
      <c r="B5" s="41" t="s">
        <v>232</v>
      </c>
      <c r="C5" s="3" t="s">
        <v>63</v>
      </c>
      <c r="D5" s="13" t="s">
        <v>432</v>
      </c>
      <c r="E5" s="41">
        <v>15</v>
      </c>
      <c r="F5" s="3"/>
      <c r="G5" s="3"/>
      <c r="H5" s="3"/>
      <c r="I5" s="3"/>
      <c r="J5" s="3"/>
      <c r="K5" s="3"/>
      <c r="L5" s="3"/>
    </row>
    <row r="6" spans="1:12" x14ac:dyDescent="0.25">
      <c r="A6" s="17" t="s">
        <v>233</v>
      </c>
      <c r="B6" s="41" t="s">
        <v>234</v>
      </c>
      <c r="C6" s="3" t="s">
        <v>63</v>
      </c>
      <c r="D6" s="13" t="s">
        <v>432</v>
      </c>
      <c r="E6" s="41">
        <v>1</v>
      </c>
      <c r="F6" s="3"/>
      <c r="G6" s="3"/>
      <c r="H6" s="3"/>
      <c r="I6" s="3"/>
      <c r="J6" s="3"/>
      <c r="K6" s="3"/>
      <c r="L6" s="3"/>
    </row>
    <row r="7" spans="1:12" x14ac:dyDescent="0.25">
      <c r="A7" s="17" t="s">
        <v>235</v>
      </c>
      <c r="B7" s="41" t="s">
        <v>430</v>
      </c>
      <c r="C7" s="3" t="s">
        <v>63</v>
      </c>
      <c r="D7" s="13" t="s">
        <v>432</v>
      </c>
      <c r="E7" s="41">
        <v>1</v>
      </c>
      <c r="F7" s="3"/>
      <c r="G7" s="3"/>
      <c r="H7" s="3"/>
      <c r="I7" s="3"/>
      <c r="J7" s="3"/>
      <c r="K7" s="3"/>
      <c r="L7" s="3"/>
    </row>
    <row r="8" spans="1:12" x14ac:dyDescent="0.25">
      <c r="A8" s="17" t="s">
        <v>236</v>
      </c>
      <c r="B8" s="41" t="s">
        <v>237</v>
      </c>
      <c r="C8" s="3" t="s">
        <v>63</v>
      </c>
      <c r="D8" s="13" t="s">
        <v>432</v>
      </c>
      <c r="E8" s="41">
        <v>60</v>
      </c>
      <c r="F8" s="3"/>
      <c r="G8" s="3"/>
      <c r="H8" s="3"/>
      <c r="I8" s="3"/>
      <c r="J8" s="3"/>
      <c r="K8" s="3"/>
      <c r="L8" s="3"/>
    </row>
    <row r="9" spans="1:12" x14ac:dyDescent="0.25">
      <c r="A9" s="17" t="s">
        <v>238</v>
      </c>
      <c r="B9" s="41" t="s">
        <v>62</v>
      </c>
      <c r="C9" s="3" t="s">
        <v>63</v>
      </c>
      <c r="D9" s="14" t="s">
        <v>433</v>
      </c>
      <c r="E9" s="41">
        <v>1</v>
      </c>
      <c r="F9" s="3"/>
      <c r="G9" s="3"/>
      <c r="H9" s="3"/>
      <c r="I9" s="3"/>
      <c r="J9" s="3"/>
      <c r="K9" s="3"/>
      <c r="L9" s="3"/>
    </row>
    <row r="10" spans="1:12" x14ac:dyDescent="0.25">
      <c r="A10" s="17" t="s">
        <v>239</v>
      </c>
      <c r="B10" s="41" t="s">
        <v>64</v>
      </c>
      <c r="C10" s="3" t="s">
        <v>63</v>
      </c>
      <c r="D10" s="14" t="s">
        <v>434</v>
      </c>
      <c r="E10" s="41">
        <v>140</v>
      </c>
      <c r="F10" s="3"/>
      <c r="G10" s="3"/>
      <c r="H10" s="3"/>
      <c r="I10" s="3"/>
      <c r="J10" s="3"/>
      <c r="K10" s="3"/>
      <c r="L10" s="3"/>
    </row>
    <row r="11" spans="1:12" x14ac:dyDescent="0.25">
      <c r="A11" s="17" t="s">
        <v>240</v>
      </c>
      <c r="B11" s="41" t="s">
        <v>241</v>
      </c>
      <c r="C11" s="3" t="s">
        <v>63</v>
      </c>
      <c r="D11" s="13" t="s">
        <v>435</v>
      </c>
      <c r="E11" s="41">
        <v>2</v>
      </c>
      <c r="F11" s="3"/>
      <c r="G11" s="3"/>
      <c r="H11" s="3"/>
      <c r="I11" s="3"/>
      <c r="J11" s="3"/>
      <c r="K11" s="3"/>
      <c r="L11" s="3"/>
    </row>
    <row r="12" spans="1:12" x14ac:dyDescent="0.25">
      <c r="A12" s="17" t="s">
        <v>242</v>
      </c>
      <c r="B12" s="41" t="s">
        <v>243</v>
      </c>
      <c r="C12" s="3" t="s">
        <v>63</v>
      </c>
      <c r="D12" s="13" t="s">
        <v>436</v>
      </c>
      <c r="E12" s="41">
        <v>10</v>
      </c>
      <c r="F12" s="3"/>
      <c r="G12" s="3"/>
      <c r="H12" s="3"/>
      <c r="I12" s="3"/>
      <c r="J12" s="3"/>
      <c r="K12" s="3"/>
      <c r="L12" s="3"/>
    </row>
    <row r="13" spans="1:12" x14ac:dyDescent="0.25">
      <c r="A13" s="17" t="s">
        <v>244</v>
      </c>
      <c r="B13" s="41" t="s">
        <v>245</v>
      </c>
      <c r="C13" s="3" t="s">
        <v>63</v>
      </c>
      <c r="D13" s="14" t="s">
        <v>437</v>
      </c>
      <c r="E13" s="41">
        <v>1</v>
      </c>
      <c r="F13" s="3"/>
      <c r="G13" s="3"/>
      <c r="H13" s="3"/>
      <c r="I13" s="3"/>
      <c r="J13" s="3"/>
      <c r="K13" s="3"/>
      <c r="L13" s="3"/>
    </row>
    <row r="14" spans="1:12" x14ac:dyDescent="0.25">
      <c r="A14" s="17" t="s">
        <v>246</v>
      </c>
      <c r="B14" s="41" t="s">
        <v>65</v>
      </c>
      <c r="C14" s="3" t="s">
        <v>63</v>
      </c>
      <c r="D14" s="13" t="s">
        <v>438</v>
      </c>
      <c r="E14" s="41">
        <v>6</v>
      </c>
      <c r="F14" s="3"/>
      <c r="G14" s="3"/>
      <c r="H14" s="3"/>
      <c r="I14" s="3"/>
      <c r="J14" s="3"/>
      <c r="K14" s="3"/>
      <c r="L14" s="3"/>
    </row>
    <row r="15" spans="1:12" x14ac:dyDescent="0.25">
      <c r="A15" s="17" t="s">
        <v>247</v>
      </c>
      <c r="B15" s="41" t="s">
        <v>248</v>
      </c>
      <c r="C15" s="3" t="s">
        <v>63</v>
      </c>
      <c r="D15" s="13" t="s">
        <v>439</v>
      </c>
      <c r="E15" s="41">
        <v>1</v>
      </c>
      <c r="F15" s="3"/>
      <c r="G15" s="3"/>
      <c r="H15" s="3"/>
      <c r="I15" s="3"/>
      <c r="J15" s="3"/>
      <c r="K15" s="3"/>
      <c r="L15" s="3"/>
    </row>
    <row r="16" spans="1:12" x14ac:dyDescent="0.25">
      <c r="A16" s="17" t="s">
        <v>249</v>
      </c>
      <c r="B16" s="41" t="s">
        <v>250</v>
      </c>
      <c r="C16" s="3" t="s">
        <v>63</v>
      </c>
      <c r="D16" s="13" t="s">
        <v>439</v>
      </c>
      <c r="E16" s="41">
        <v>1</v>
      </c>
      <c r="F16" s="3"/>
      <c r="G16" s="3"/>
      <c r="H16" s="3"/>
      <c r="I16" s="3"/>
      <c r="J16" s="3"/>
      <c r="K16" s="3"/>
      <c r="L16" s="3"/>
    </row>
    <row r="17" spans="1:12" x14ac:dyDescent="0.25">
      <c r="A17" s="17" t="s">
        <v>251</v>
      </c>
      <c r="B17" s="41" t="s">
        <v>252</v>
      </c>
      <c r="C17" s="3" t="s">
        <v>63</v>
      </c>
      <c r="D17" s="13" t="s">
        <v>439</v>
      </c>
      <c r="E17" s="41">
        <v>1</v>
      </c>
      <c r="F17" s="3"/>
      <c r="G17" s="3"/>
      <c r="H17" s="3"/>
      <c r="I17" s="3"/>
      <c r="J17" s="3"/>
      <c r="K17" s="3"/>
      <c r="L17" s="3"/>
    </row>
    <row r="18" spans="1:12" x14ac:dyDescent="0.25">
      <c r="A18" s="17" t="s">
        <v>253</v>
      </c>
      <c r="B18" s="41" t="s">
        <v>254</v>
      </c>
      <c r="C18" s="3" t="s">
        <v>63</v>
      </c>
      <c r="D18" s="13" t="s">
        <v>439</v>
      </c>
      <c r="E18" s="41">
        <v>1</v>
      </c>
      <c r="F18" s="3"/>
      <c r="G18" s="3"/>
      <c r="H18" s="3"/>
      <c r="I18" s="3"/>
      <c r="J18" s="3"/>
      <c r="K18" s="3"/>
      <c r="L18" s="3"/>
    </row>
    <row r="19" spans="1:12" x14ac:dyDescent="0.25">
      <c r="A19" s="17" t="s">
        <v>255</v>
      </c>
      <c r="B19" s="41" t="s">
        <v>256</v>
      </c>
      <c r="C19" s="3" t="s">
        <v>63</v>
      </c>
      <c r="D19" s="13" t="s">
        <v>439</v>
      </c>
      <c r="E19" s="41">
        <v>1</v>
      </c>
      <c r="F19" s="3"/>
      <c r="G19" s="3"/>
      <c r="H19" s="3"/>
      <c r="I19" s="3"/>
      <c r="J19" s="3"/>
      <c r="K19" s="3"/>
      <c r="L19" s="3"/>
    </row>
    <row r="20" spans="1:12" x14ac:dyDescent="0.25">
      <c r="A20" s="17" t="s">
        <v>257</v>
      </c>
      <c r="B20" s="41" t="s">
        <v>66</v>
      </c>
      <c r="C20" s="3" t="s">
        <v>63</v>
      </c>
      <c r="D20" s="13" t="s">
        <v>439</v>
      </c>
      <c r="E20" s="41">
        <v>1</v>
      </c>
      <c r="F20" s="3"/>
      <c r="G20" s="3"/>
      <c r="H20" s="3"/>
      <c r="I20" s="3"/>
      <c r="J20" s="3"/>
      <c r="K20" s="3"/>
      <c r="L20" s="3"/>
    </row>
    <row r="21" spans="1:12" x14ac:dyDescent="0.25">
      <c r="A21" s="17" t="s">
        <v>258</v>
      </c>
      <c r="B21" s="41" t="s">
        <v>259</v>
      </c>
      <c r="C21" s="3" t="s">
        <v>63</v>
      </c>
      <c r="D21" s="13" t="s">
        <v>439</v>
      </c>
      <c r="E21" s="41">
        <v>1</v>
      </c>
      <c r="F21" s="3"/>
      <c r="G21" s="3"/>
      <c r="H21" s="3"/>
      <c r="I21" s="3"/>
      <c r="J21" s="3"/>
      <c r="K21" s="3"/>
      <c r="L21" s="3"/>
    </row>
    <row r="22" spans="1:12" x14ac:dyDescent="0.25">
      <c r="A22" s="17" t="s">
        <v>260</v>
      </c>
      <c r="B22" s="41" t="s">
        <v>261</v>
      </c>
      <c r="C22" s="3" t="s">
        <v>63</v>
      </c>
      <c r="D22" s="13" t="s">
        <v>439</v>
      </c>
      <c r="E22" s="41">
        <v>1</v>
      </c>
      <c r="F22" s="3"/>
      <c r="G22" s="3"/>
      <c r="H22" s="3"/>
      <c r="I22" s="3"/>
      <c r="J22" s="3"/>
      <c r="K22" s="3"/>
      <c r="L22" s="3"/>
    </row>
    <row r="23" spans="1:12" x14ac:dyDescent="0.25">
      <c r="A23" s="17" t="s">
        <v>262</v>
      </c>
      <c r="B23" s="41" t="s">
        <v>263</v>
      </c>
      <c r="C23" s="3" t="s">
        <v>63</v>
      </c>
      <c r="D23" s="13" t="s">
        <v>439</v>
      </c>
      <c r="E23" s="41">
        <v>1</v>
      </c>
      <c r="F23" s="3"/>
      <c r="G23" s="3"/>
      <c r="H23" s="3"/>
      <c r="I23" s="3"/>
      <c r="J23" s="3"/>
      <c r="K23" s="3"/>
      <c r="L23" s="3"/>
    </row>
    <row r="24" spans="1:12" x14ac:dyDescent="0.25">
      <c r="A24" s="17" t="s">
        <v>264</v>
      </c>
      <c r="B24" s="41" t="s">
        <v>68</v>
      </c>
      <c r="C24" s="3" t="s">
        <v>63</v>
      </c>
      <c r="D24" s="15" t="s">
        <v>495</v>
      </c>
      <c r="E24" s="41">
        <v>122</v>
      </c>
      <c r="F24" s="3"/>
      <c r="G24" s="3"/>
      <c r="H24" s="3"/>
      <c r="I24" s="3"/>
      <c r="J24" s="3"/>
      <c r="K24" s="3"/>
      <c r="L24" s="3"/>
    </row>
    <row r="25" spans="1:12" x14ac:dyDescent="0.25">
      <c r="A25" s="17" t="s">
        <v>265</v>
      </c>
      <c r="B25" s="41" t="s">
        <v>266</v>
      </c>
      <c r="C25" s="3" t="s">
        <v>63</v>
      </c>
      <c r="D25" s="13" t="s">
        <v>440</v>
      </c>
      <c r="E25" s="41">
        <v>20</v>
      </c>
      <c r="F25" s="3"/>
      <c r="G25" s="3"/>
      <c r="H25" s="3"/>
      <c r="I25" s="3"/>
      <c r="J25" s="3"/>
      <c r="K25" s="3"/>
      <c r="L25" s="3"/>
    </row>
    <row r="26" spans="1:12" x14ac:dyDescent="0.25">
      <c r="A26" s="17" t="s">
        <v>267</v>
      </c>
      <c r="B26" s="41" t="s">
        <v>69</v>
      </c>
      <c r="C26" s="3" t="s">
        <v>63</v>
      </c>
      <c r="D26" s="12" t="s">
        <v>441</v>
      </c>
      <c r="E26" s="41">
        <v>44</v>
      </c>
      <c r="F26" s="3"/>
      <c r="G26" s="3"/>
      <c r="H26" s="3"/>
      <c r="I26" s="3"/>
      <c r="J26" s="3"/>
      <c r="K26" s="3"/>
      <c r="L26" s="3"/>
    </row>
    <row r="27" spans="1:12" x14ac:dyDescent="0.25">
      <c r="A27" s="17" t="s">
        <v>268</v>
      </c>
      <c r="B27" s="41" t="s">
        <v>70</v>
      </c>
      <c r="C27" s="3" t="s">
        <v>63</v>
      </c>
      <c r="D27" s="13" t="s">
        <v>434</v>
      </c>
      <c r="E27" s="41">
        <v>1</v>
      </c>
      <c r="F27" s="3"/>
      <c r="G27" s="3"/>
      <c r="H27" s="3"/>
      <c r="I27" s="3"/>
      <c r="J27" s="3"/>
      <c r="K27" s="3"/>
      <c r="L27" s="3"/>
    </row>
    <row r="28" spans="1:12" x14ac:dyDescent="0.25">
      <c r="A28" s="17" t="s">
        <v>269</v>
      </c>
      <c r="B28" s="41" t="s">
        <v>270</v>
      </c>
      <c r="C28" s="3" t="s">
        <v>63</v>
      </c>
      <c r="D28" s="14" t="s">
        <v>434</v>
      </c>
      <c r="E28" s="41">
        <v>6</v>
      </c>
      <c r="F28" s="3"/>
      <c r="G28" s="3"/>
      <c r="H28" s="3"/>
      <c r="I28" s="3"/>
      <c r="J28" s="3"/>
      <c r="K28" s="3"/>
      <c r="L28" s="3"/>
    </row>
    <row r="29" spans="1:12" x14ac:dyDescent="0.25">
      <c r="A29" s="17" t="s">
        <v>271</v>
      </c>
      <c r="B29" s="41" t="s">
        <v>272</v>
      </c>
      <c r="C29" s="3" t="s">
        <v>63</v>
      </c>
      <c r="D29" s="43" t="s">
        <v>71</v>
      </c>
      <c r="E29" s="41">
        <v>4</v>
      </c>
      <c r="F29" s="3"/>
      <c r="G29" s="3"/>
      <c r="H29" s="3"/>
      <c r="I29" s="3"/>
      <c r="J29" s="3"/>
      <c r="K29" s="3"/>
      <c r="L29" s="3"/>
    </row>
    <row r="30" spans="1:12" x14ac:dyDescent="0.25">
      <c r="A30" s="17" t="s">
        <v>273</v>
      </c>
      <c r="B30" s="41" t="s">
        <v>72</v>
      </c>
      <c r="C30" s="3" t="s">
        <v>63</v>
      </c>
      <c r="D30" s="43" t="s">
        <v>71</v>
      </c>
      <c r="E30" s="41">
        <v>2</v>
      </c>
      <c r="F30" s="3"/>
      <c r="G30" s="3"/>
      <c r="H30" s="3"/>
      <c r="I30" s="3"/>
      <c r="J30" s="3"/>
      <c r="K30" s="3"/>
      <c r="L30" s="3"/>
    </row>
    <row r="31" spans="1:12" x14ac:dyDescent="0.25">
      <c r="A31" s="17" t="s">
        <v>274</v>
      </c>
      <c r="B31" s="41" t="s">
        <v>73</v>
      </c>
      <c r="C31" s="3" t="s">
        <v>63</v>
      </c>
      <c r="D31" s="43" t="s">
        <v>71</v>
      </c>
      <c r="E31" s="41">
        <v>2</v>
      </c>
      <c r="F31" s="3"/>
      <c r="G31" s="3"/>
      <c r="H31" s="3"/>
      <c r="I31" s="3"/>
      <c r="J31" s="3"/>
      <c r="K31" s="3"/>
      <c r="L31" s="3"/>
    </row>
    <row r="32" spans="1:12" x14ac:dyDescent="0.25">
      <c r="A32" s="17" t="s">
        <v>275</v>
      </c>
      <c r="B32" s="41" t="s">
        <v>220</v>
      </c>
      <c r="C32" s="3" t="s">
        <v>63</v>
      </c>
      <c r="D32" s="13" t="s">
        <v>442</v>
      </c>
      <c r="E32" s="41">
        <v>8</v>
      </c>
      <c r="F32" s="3"/>
      <c r="G32" s="3"/>
      <c r="H32" s="3"/>
      <c r="I32" s="3"/>
      <c r="J32" s="3"/>
      <c r="K32" s="3"/>
      <c r="L32" s="3"/>
    </row>
    <row r="33" spans="1:12" x14ac:dyDescent="0.25">
      <c r="A33" s="17" t="s">
        <v>276</v>
      </c>
      <c r="B33" s="41" t="s">
        <v>278</v>
      </c>
      <c r="C33" s="3" t="s">
        <v>63</v>
      </c>
      <c r="D33" s="14" t="s">
        <v>443</v>
      </c>
      <c r="E33" s="41">
        <v>52</v>
      </c>
      <c r="F33" s="3"/>
      <c r="G33" s="3"/>
      <c r="H33" s="3"/>
      <c r="I33" s="3"/>
      <c r="J33" s="3"/>
      <c r="K33" s="3"/>
      <c r="L33" s="3"/>
    </row>
    <row r="34" spans="1:12" x14ac:dyDescent="0.25">
      <c r="A34" s="17" t="s">
        <v>277</v>
      </c>
      <c r="B34" s="41" t="s">
        <v>280</v>
      </c>
      <c r="C34" s="3" t="s">
        <v>63</v>
      </c>
      <c r="D34" s="15" t="s">
        <v>444</v>
      </c>
      <c r="E34" s="41">
        <v>2</v>
      </c>
      <c r="F34" s="3"/>
      <c r="G34" s="3"/>
      <c r="H34" s="3"/>
      <c r="I34" s="3"/>
      <c r="J34" s="3"/>
      <c r="K34" s="3"/>
      <c r="L34" s="3"/>
    </row>
    <row r="35" spans="1:12" x14ac:dyDescent="0.25">
      <c r="A35" s="17" t="s">
        <v>279</v>
      </c>
      <c r="B35" s="41" t="s">
        <v>282</v>
      </c>
      <c r="C35" s="3" t="s">
        <v>63</v>
      </c>
      <c r="D35" s="15" t="s">
        <v>444</v>
      </c>
      <c r="E35" s="41">
        <v>3</v>
      </c>
      <c r="F35" s="3"/>
      <c r="G35" s="3"/>
      <c r="H35" s="3"/>
      <c r="I35" s="3"/>
      <c r="J35" s="3"/>
      <c r="K35" s="3"/>
      <c r="L35" s="3"/>
    </row>
    <row r="36" spans="1:12" x14ac:dyDescent="0.25">
      <c r="A36" s="17" t="s">
        <v>281</v>
      </c>
      <c r="B36" s="41" t="s">
        <v>284</v>
      </c>
      <c r="C36" s="3" t="s">
        <v>63</v>
      </c>
      <c r="D36" s="15" t="s">
        <v>444</v>
      </c>
      <c r="E36" s="41">
        <v>1</v>
      </c>
      <c r="F36" s="3"/>
      <c r="G36" s="3"/>
      <c r="H36" s="3"/>
      <c r="I36" s="3"/>
      <c r="J36" s="3"/>
      <c r="K36" s="3"/>
      <c r="L36" s="3"/>
    </row>
    <row r="37" spans="1:12" x14ac:dyDescent="0.25">
      <c r="A37" s="17" t="s">
        <v>283</v>
      </c>
      <c r="B37" s="41" t="s">
        <v>286</v>
      </c>
      <c r="C37" s="3" t="s">
        <v>63</v>
      </c>
      <c r="D37" s="13" t="s">
        <v>17</v>
      </c>
      <c r="E37" s="41">
        <v>1</v>
      </c>
      <c r="F37" s="3"/>
      <c r="G37" s="3"/>
      <c r="H37" s="3"/>
      <c r="I37" s="3"/>
      <c r="J37" s="3"/>
      <c r="K37" s="3"/>
      <c r="L37" s="3"/>
    </row>
    <row r="38" spans="1:12" x14ac:dyDescent="0.25">
      <c r="A38" s="17" t="s">
        <v>285</v>
      </c>
      <c r="B38" s="41" t="s">
        <v>74</v>
      </c>
      <c r="C38" s="3" t="s">
        <v>63</v>
      </c>
      <c r="D38" s="13" t="s">
        <v>15</v>
      </c>
      <c r="E38" s="41">
        <v>7</v>
      </c>
      <c r="F38" s="3"/>
      <c r="G38" s="3"/>
      <c r="H38" s="3"/>
      <c r="I38" s="3"/>
      <c r="J38" s="3"/>
      <c r="K38" s="3"/>
      <c r="L38" s="3"/>
    </row>
    <row r="39" spans="1:12" x14ac:dyDescent="0.25">
      <c r="A39" s="17" t="s">
        <v>287</v>
      </c>
      <c r="B39" s="41" t="s">
        <v>75</v>
      </c>
      <c r="C39" s="3" t="s">
        <v>63</v>
      </c>
      <c r="D39" s="14" t="s">
        <v>15</v>
      </c>
      <c r="E39" s="41">
        <v>25</v>
      </c>
      <c r="F39" s="3"/>
      <c r="G39" s="3"/>
      <c r="H39" s="3"/>
      <c r="I39" s="3"/>
      <c r="J39" s="3"/>
      <c r="K39" s="3"/>
      <c r="L39" s="3"/>
    </row>
    <row r="40" spans="1:12" x14ac:dyDescent="0.25">
      <c r="A40" s="17" t="s">
        <v>288</v>
      </c>
      <c r="B40" s="41" t="s">
        <v>76</v>
      </c>
      <c r="C40" s="3" t="s">
        <v>63</v>
      </c>
      <c r="D40" s="14" t="s">
        <v>15</v>
      </c>
      <c r="E40" s="41">
        <v>179</v>
      </c>
      <c r="F40" s="3"/>
      <c r="G40" s="3"/>
      <c r="H40" s="3"/>
      <c r="I40" s="3"/>
      <c r="J40" s="3"/>
      <c r="K40" s="3"/>
      <c r="L40" s="3"/>
    </row>
    <row r="41" spans="1:12" x14ac:dyDescent="0.25">
      <c r="A41" s="17" t="s">
        <v>289</v>
      </c>
      <c r="B41" s="41" t="s">
        <v>77</v>
      </c>
      <c r="C41" s="3" t="s">
        <v>63</v>
      </c>
      <c r="D41" s="14" t="s">
        <v>445</v>
      </c>
      <c r="E41" s="41">
        <v>5</v>
      </c>
      <c r="F41" s="3"/>
      <c r="G41" s="3"/>
      <c r="H41" s="3"/>
      <c r="I41" s="3"/>
      <c r="J41" s="3"/>
      <c r="K41" s="3"/>
      <c r="L41" s="3"/>
    </row>
    <row r="42" spans="1:12" x14ac:dyDescent="0.25">
      <c r="A42" s="17" t="s">
        <v>290</v>
      </c>
      <c r="B42" s="41" t="s">
        <v>78</v>
      </c>
      <c r="C42" s="3" t="s">
        <v>63</v>
      </c>
      <c r="D42" s="12" t="s">
        <v>79</v>
      </c>
      <c r="E42" s="41">
        <v>40</v>
      </c>
      <c r="F42" s="3"/>
      <c r="G42" s="3"/>
      <c r="H42" s="3"/>
      <c r="I42" s="3"/>
      <c r="J42" s="3"/>
      <c r="K42" s="3"/>
      <c r="L42" s="3"/>
    </row>
    <row r="43" spans="1:12" x14ac:dyDescent="0.25">
      <c r="A43" s="17" t="s">
        <v>291</v>
      </c>
      <c r="B43" s="41" t="s">
        <v>295</v>
      </c>
      <c r="C43" s="3" t="s">
        <v>63</v>
      </c>
      <c r="D43" s="15" t="s">
        <v>446</v>
      </c>
      <c r="E43" s="41">
        <v>3</v>
      </c>
      <c r="F43" s="3"/>
      <c r="G43" s="3"/>
      <c r="H43" s="3"/>
      <c r="I43" s="3"/>
      <c r="J43" s="3"/>
      <c r="K43" s="3"/>
      <c r="L43" s="3"/>
    </row>
    <row r="44" spans="1:12" x14ac:dyDescent="0.25">
      <c r="A44" s="17" t="s">
        <v>292</v>
      </c>
      <c r="B44" s="41" t="s">
        <v>81</v>
      </c>
      <c r="C44" s="3" t="s">
        <v>63</v>
      </c>
      <c r="D44" s="15" t="s">
        <v>82</v>
      </c>
      <c r="E44" s="41">
        <v>9</v>
      </c>
      <c r="F44" s="3"/>
      <c r="G44" s="3"/>
      <c r="H44" s="3"/>
      <c r="I44" s="3"/>
      <c r="J44" s="3"/>
      <c r="K44" s="3"/>
      <c r="L44" s="3"/>
    </row>
    <row r="45" spans="1:12" x14ac:dyDescent="0.25">
      <c r="A45" s="17" t="s">
        <v>293</v>
      </c>
      <c r="B45" s="41" t="s">
        <v>298</v>
      </c>
      <c r="C45" s="3" t="s">
        <v>63</v>
      </c>
      <c r="D45" s="15" t="s">
        <v>448</v>
      </c>
      <c r="E45" s="41">
        <v>29</v>
      </c>
      <c r="F45" s="3"/>
      <c r="G45" s="3"/>
      <c r="H45" s="3"/>
      <c r="I45" s="3"/>
      <c r="J45" s="3"/>
      <c r="K45" s="3"/>
      <c r="L45" s="3"/>
    </row>
    <row r="46" spans="1:12" x14ac:dyDescent="0.25">
      <c r="A46" s="17" t="s">
        <v>294</v>
      </c>
      <c r="B46" s="41" t="s">
        <v>83</v>
      </c>
      <c r="C46" s="3" t="s">
        <v>63</v>
      </c>
      <c r="D46" s="12" t="s">
        <v>447</v>
      </c>
      <c r="E46" s="41">
        <v>62</v>
      </c>
      <c r="F46" s="3"/>
      <c r="G46" s="3"/>
      <c r="H46" s="3"/>
      <c r="I46" s="3"/>
      <c r="J46" s="3"/>
      <c r="K46" s="3"/>
      <c r="L46" s="3"/>
    </row>
    <row r="47" spans="1:12" x14ac:dyDescent="0.25">
      <c r="A47" s="17" t="s">
        <v>296</v>
      </c>
      <c r="B47" s="41" t="s">
        <v>494</v>
      </c>
      <c r="C47" s="3" t="s">
        <v>63</v>
      </c>
      <c r="D47" s="12" t="s">
        <v>485</v>
      </c>
      <c r="E47" s="41">
        <v>20</v>
      </c>
      <c r="F47" s="3"/>
      <c r="G47" s="3"/>
      <c r="H47" s="3"/>
      <c r="I47" s="3"/>
      <c r="J47" s="3"/>
      <c r="K47" s="3"/>
      <c r="L47" s="3"/>
    </row>
    <row r="48" spans="1:12" x14ac:dyDescent="0.25">
      <c r="A48" s="17" t="s">
        <v>297</v>
      </c>
      <c r="B48" s="41" t="s">
        <v>84</v>
      </c>
      <c r="C48" s="3" t="s">
        <v>63</v>
      </c>
      <c r="D48" s="13" t="s">
        <v>67</v>
      </c>
      <c r="E48" s="41">
        <v>6</v>
      </c>
      <c r="F48" s="3"/>
      <c r="G48" s="3"/>
      <c r="H48" s="3"/>
      <c r="I48" s="3"/>
      <c r="J48" s="3"/>
      <c r="K48" s="3"/>
      <c r="L48" s="3"/>
    </row>
    <row r="49" spans="1:12" x14ac:dyDescent="0.25">
      <c r="A49" s="17" t="s">
        <v>299</v>
      </c>
      <c r="B49" s="41" t="s">
        <v>85</v>
      </c>
      <c r="C49" s="3" t="s">
        <v>63</v>
      </c>
      <c r="D49" s="13" t="s">
        <v>17</v>
      </c>
      <c r="E49" s="41">
        <v>2</v>
      </c>
      <c r="F49" s="3"/>
      <c r="G49" s="3"/>
      <c r="H49" s="3"/>
      <c r="I49" s="3"/>
      <c r="J49" s="3"/>
      <c r="K49" s="3"/>
      <c r="L49" s="3"/>
    </row>
    <row r="50" spans="1:12" x14ac:dyDescent="0.25">
      <c r="A50" s="17" t="s">
        <v>300</v>
      </c>
      <c r="B50" s="41" t="s">
        <v>304</v>
      </c>
      <c r="C50" s="3" t="s">
        <v>63</v>
      </c>
      <c r="D50" s="13" t="s">
        <v>449</v>
      </c>
      <c r="E50" s="41">
        <v>11</v>
      </c>
      <c r="F50" s="3"/>
      <c r="G50" s="3"/>
      <c r="H50" s="3"/>
      <c r="I50" s="3"/>
      <c r="J50" s="3"/>
      <c r="K50" s="3"/>
      <c r="L50" s="3"/>
    </row>
    <row r="51" spans="1:12" x14ac:dyDescent="0.25">
      <c r="A51" s="17" t="s">
        <v>301</v>
      </c>
      <c r="B51" s="41" t="s">
        <v>306</v>
      </c>
      <c r="C51" s="3" t="s">
        <v>63</v>
      </c>
      <c r="D51" s="14" t="s">
        <v>449</v>
      </c>
      <c r="E51" s="41">
        <v>11</v>
      </c>
      <c r="F51" s="3"/>
      <c r="G51" s="3"/>
      <c r="H51" s="3"/>
      <c r="I51" s="3"/>
      <c r="J51" s="3"/>
      <c r="K51" s="3"/>
      <c r="L51" s="3"/>
    </row>
    <row r="52" spans="1:12" x14ac:dyDescent="0.25">
      <c r="A52" s="17" t="s">
        <v>302</v>
      </c>
      <c r="B52" s="41" t="s">
        <v>308</v>
      </c>
      <c r="C52" s="3" t="s">
        <v>63</v>
      </c>
      <c r="D52" s="14" t="s">
        <v>450</v>
      </c>
      <c r="E52" s="41">
        <v>10</v>
      </c>
      <c r="F52" s="3"/>
      <c r="G52" s="3"/>
      <c r="H52" s="3"/>
      <c r="I52" s="3"/>
      <c r="J52" s="3"/>
      <c r="K52" s="3"/>
      <c r="L52" s="3"/>
    </row>
    <row r="53" spans="1:12" x14ac:dyDescent="0.25">
      <c r="A53" s="17" t="s">
        <v>303</v>
      </c>
      <c r="B53" s="41" t="s">
        <v>310</v>
      </c>
      <c r="C53" s="3" t="s">
        <v>63</v>
      </c>
      <c r="D53" s="14" t="s">
        <v>17</v>
      </c>
      <c r="E53" s="41">
        <v>20</v>
      </c>
      <c r="F53" s="3"/>
      <c r="G53" s="3"/>
      <c r="H53" s="3"/>
      <c r="I53" s="3"/>
      <c r="J53" s="3"/>
      <c r="K53" s="3"/>
      <c r="L53" s="3"/>
    </row>
    <row r="54" spans="1:12" x14ac:dyDescent="0.25">
      <c r="A54" s="17" t="s">
        <v>305</v>
      </c>
      <c r="B54" s="41" t="s">
        <v>312</v>
      </c>
      <c r="C54" s="3" t="s">
        <v>63</v>
      </c>
      <c r="D54" s="14" t="s">
        <v>17</v>
      </c>
      <c r="E54" s="41">
        <v>10</v>
      </c>
      <c r="F54" s="3"/>
      <c r="G54" s="3"/>
      <c r="H54" s="3"/>
      <c r="I54" s="3"/>
      <c r="J54" s="3"/>
      <c r="K54" s="3"/>
      <c r="L54" s="3"/>
    </row>
    <row r="55" spans="1:12" x14ac:dyDescent="0.25">
      <c r="A55" s="17" t="s">
        <v>307</v>
      </c>
      <c r="B55" s="41" t="s">
        <v>314</v>
      </c>
      <c r="C55" s="3" t="s">
        <v>63</v>
      </c>
      <c r="D55" s="14" t="s">
        <v>17</v>
      </c>
      <c r="E55" s="41">
        <v>20</v>
      </c>
      <c r="F55" s="3"/>
      <c r="G55" s="3"/>
      <c r="H55" s="3"/>
      <c r="I55" s="3"/>
      <c r="J55" s="3"/>
      <c r="K55" s="3"/>
      <c r="L55" s="3"/>
    </row>
    <row r="56" spans="1:12" x14ac:dyDescent="0.25">
      <c r="A56" s="17" t="s">
        <v>309</v>
      </c>
      <c r="B56" s="41" t="s">
        <v>86</v>
      </c>
      <c r="C56" s="3" t="s">
        <v>63</v>
      </c>
      <c r="D56" s="14" t="s">
        <v>451</v>
      </c>
      <c r="E56" s="41">
        <v>6</v>
      </c>
      <c r="F56" s="3"/>
      <c r="G56" s="3"/>
      <c r="H56" s="3"/>
      <c r="I56" s="3"/>
      <c r="J56" s="3"/>
      <c r="K56" s="3"/>
      <c r="L56" s="3"/>
    </row>
    <row r="57" spans="1:12" x14ac:dyDescent="0.25">
      <c r="A57" s="17" t="s">
        <v>311</v>
      </c>
      <c r="B57" s="41" t="s">
        <v>317</v>
      </c>
      <c r="C57" s="3" t="s">
        <v>63</v>
      </c>
      <c r="D57" s="13" t="s">
        <v>452</v>
      </c>
      <c r="E57" s="41">
        <v>16</v>
      </c>
      <c r="F57" s="3"/>
      <c r="G57" s="3"/>
      <c r="H57" s="3"/>
      <c r="I57" s="3"/>
      <c r="J57" s="3"/>
      <c r="K57" s="3"/>
      <c r="L57" s="3"/>
    </row>
    <row r="58" spans="1:12" x14ac:dyDescent="0.25">
      <c r="A58" s="17" t="s">
        <v>313</v>
      </c>
      <c r="B58" s="41" t="s">
        <v>87</v>
      </c>
      <c r="C58" s="3" t="s">
        <v>63</v>
      </c>
      <c r="D58" s="13" t="s">
        <v>80</v>
      </c>
      <c r="E58" s="41">
        <v>3</v>
      </c>
      <c r="F58" s="3"/>
      <c r="G58" s="3"/>
      <c r="H58" s="3"/>
      <c r="I58" s="3"/>
      <c r="J58" s="3"/>
      <c r="K58" s="3"/>
      <c r="L58" s="3"/>
    </row>
    <row r="59" spans="1:12" x14ac:dyDescent="0.25">
      <c r="A59" s="17" t="s">
        <v>315</v>
      </c>
      <c r="B59" s="41" t="s">
        <v>496</v>
      </c>
      <c r="C59" s="3" t="s">
        <v>63</v>
      </c>
      <c r="D59" s="14" t="s">
        <v>453</v>
      </c>
      <c r="E59" s="41">
        <v>9</v>
      </c>
      <c r="F59" s="3"/>
      <c r="G59" s="3"/>
      <c r="H59" s="3"/>
      <c r="I59" s="3"/>
      <c r="J59" s="3"/>
      <c r="K59" s="3"/>
      <c r="L59" s="3"/>
    </row>
    <row r="60" spans="1:12" x14ac:dyDescent="0.25">
      <c r="A60" s="17" t="s">
        <v>316</v>
      </c>
      <c r="B60" s="41" t="s">
        <v>88</v>
      </c>
      <c r="C60" s="3" t="s">
        <v>63</v>
      </c>
      <c r="D60" s="13" t="s">
        <v>454</v>
      </c>
      <c r="E60" s="41">
        <v>1</v>
      </c>
      <c r="F60" s="3"/>
      <c r="G60" s="3"/>
      <c r="H60" s="3"/>
      <c r="I60" s="3"/>
      <c r="J60" s="3"/>
      <c r="K60" s="3"/>
      <c r="L60" s="3"/>
    </row>
    <row r="61" spans="1:12" x14ac:dyDescent="0.25">
      <c r="A61" s="17" t="s">
        <v>318</v>
      </c>
      <c r="B61" s="41" t="s">
        <v>322</v>
      </c>
      <c r="C61" s="3" t="s">
        <v>63</v>
      </c>
      <c r="D61" s="13" t="s">
        <v>455</v>
      </c>
      <c r="E61" s="41">
        <v>10</v>
      </c>
      <c r="F61" s="3"/>
      <c r="G61" s="3"/>
      <c r="H61" s="3"/>
      <c r="I61" s="3"/>
      <c r="J61" s="3"/>
      <c r="K61" s="3"/>
      <c r="L61" s="3"/>
    </row>
    <row r="62" spans="1:12" x14ac:dyDescent="0.25">
      <c r="A62" s="17" t="s">
        <v>319</v>
      </c>
      <c r="B62" s="41" t="s">
        <v>89</v>
      </c>
      <c r="C62" s="3" t="s">
        <v>63</v>
      </c>
      <c r="D62" s="13" t="s">
        <v>455</v>
      </c>
      <c r="E62" s="41">
        <v>50</v>
      </c>
      <c r="F62" s="3"/>
      <c r="G62" s="3"/>
      <c r="H62" s="3"/>
      <c r="I62" s="3"/>
      <c r="J62" s="3"/>
      <c r="K62" s="3"/>
      <c r="L62" s="3"/>
    </row>
    <row r="63" spans="1:12" x14ac:dyDescent="0.25">
      <c r="A63" s="17" t="s">
        <v>320</v>
      </c>
      <c r="B63" s="41" t="s">
        <v>90</v>
      </c>
      <c r="C63" s="3" t="s">
        <v>63</v>
      </c>
      <c r="D63" s="13" t="s">
        <v>455</v>
      </c>
      <c r="E63" s="41">
        <v>187</v>
      </c>
      <c r="F63" s="3"/>
      <c r="G63" s="3"/>
      <c r="H63" s="3"/>
      <c r="I63" s="3"/>
      <c r="J63" s="3"/>
      <c r="K63" s="3"/>
      <c r="L63" s="3"/>
    </row>
    <row r="64" spans="1:12" x14ac:dyDescent="0.25">
      <c r="A64" s="17" t="s">
        <v>321</v>
      </c>
      <c r="B64" s="41" t="s">
        <v>91</v>
      </c>
      <c r="C64" s="3" t="s">
        <v>63</v>
      </c>
      <c r="D64" s="14" t="s">
        <v>456</v>
      </c>
      <c r="E64" s="41">
        <v>3</v>
      </c>
      <c r="F64" s="3"/>
      <c r="G64" s="3"/>
      <c r="H64" s="3"/>
      <c r="I64" s="3"/>
      <c r="J64" s="3"/>
      <c r="K64" s="3"/>
      <c r="L64" s="3"/>
    </row>
    <row r="65" spans="1:12" x14ac:dyDescent="0.25">
      <c r="A65" s="17" t="s">
        <v>323</v>
      </c>
      <c r="B65" s="41" t="s">
        <v>92</v>
      </c>
      <c r="C65" s="3" t="s">
        <v>63</v>
      </c>
      <c r="D65" s="14" t="s">
        <v>93</v>
      </c>
      <c r="E65" s="41">
        <v>1</v>
      </c>
      <c r="F65" s="3"/>
      <c r="G65" s="3"/>
      <c r="H65" s="3"/>
      <c r="I65" s="3"/>
      <c r="J65" s="3"/>
      <c r="K65" s="3"/>
      <c r="L65" s="3"/>
    </row>
    <row r="66" spans="1:12" x14ac:dyDescent="0.25">
      <c r="A66" s="17" t="s">
        <v>324</v>
      </c>
      <c r="B66" s="41" t="s">
        <v>328</v>
      </c>
      <c r="C66" s="3" t="s">
        <v>63</v>
      </c>
      <c r="D66" s="13" t="s">
        <v>455</v>
      </c>
      <c r="E66" s="41">
        <v>20</v>
      </c>
      <c r="F66" s="3"/>
      <c r="G66" s="3"/>
      <c r="H66" s="3"/>
      <c r="I66" s="3"/>
      <c r="J66" s="3"/>
      <c r="K66" s="3"/>
      <c r="L66" s="3"/>
    </row>
    <row r="67" spans="1:12" x14ac:dyDescent="0.25">
      <c r="A67" s="17" t="s">
        <v>325</v>
      </c>
      <c r="B67" s="41" t="s">
        <v>94</v>
      </c>
      <c r="C67" s="3" t="s">
        <v>63</v>
      </c>
      <c r="D67" s="14" t="s">
        <v>82</v>
      </c>
      <c r="E67" s="41">
        <v>1</v>
      </c>
      <c r="F67" s="3"/>
      <c r="G67" s="3"/>
      <c r="H67" s="3"/>
      <c r="I67" s="3"/>
      <c r="J67" s="3"/>
      <c r="K67" s="3"/>
      <c r="L67" s="3"/>
    </row>
    <row r="68" spans="1:12" x14ac:dyDescent="0.25">
      <c r="A68" s="17" t="s">
        <v>326</v>
      </c>
      <c r="B68" s="41" t="s">
        <v>331</v>
      </c>
      <c r="C68" s="3" t="s">
        <v>63</v>
      </c>
      <c r="D68" s="14" t="s">
        <v>455</v>
      </c>
      <c r="E68" s="41">
        <v>6</v>
      </c>
      <c r="F68" s="3"/>
      <c r="G68" s="3"/>
      <c r="H68" s="3"/>
      <c r="I68" s="3"/>
      <c r="J68" s="3"/>
      <c r="K68" s="3"/>
      <c r="L68" s="3"/>
    </row>
    <row r="69" spans="1:12" x14ac:dyDescent="0.25">
      <c r="A69" s="17" t="s">
        <v>327</v>
      </c>
      <c r="B69" s="41" t="s">
        <v>333</v>
      </c>
      <c r="C69" s="3" t="s">
        <v>63</v>
      </c>
      <c r="D69" s="14" t="s">
        <v>455</v>
      </c>
      <c r="E69" s="41">
        <v>6</v>
      </c>
      <c r="F69" s="3"/>
      <c r="G69" s="3"/>
      <c r="H69" s="3"/>
      <c r="I69" s="3"/>
      <c r="J69" s="3"/>
      <c r="K69" s="3"/>
      <c r="L69" s="3"/>
    </row>
    <row r="70" spans="1:12" x14ac:dyDescent="0.25">
      <c r="A70" s="17" t="s">
        <v>329</v>
      </c>
      <c r="B70" s="41" t="s">
        <v>335</v>
      </c>
      <c r="C70" s="3" t="s">
        <v>63</v>
      </c>
      <c r="D70" s="14" t="s">
        <v>455</v>
      </c>
      <c r="E70" s="41">
        <v>6</v>
      </c>
      <c r="F70" s="3"/>
      <c r="G70" s="3"/>
      <c r="H70" s="3"/>
      <c r="I70" s="3"/>
      <c r="J70" s="3"/>
      <c r="K70" s="3"/>
      <c r="L70" s="3"/>
    </row>
    <row r="71" spans="1:12" x14ac:dyDescent="0.25">
      <c r="A71" s="17" t="s">
        <v>330</v>
      </c>
      <c r="B71" s="41" t="s">
        <v>337</v>
      </c>
      <c r="C71" s="3" t="s">
        <v>63</v>
      </c>
      <c r="D71" s="14" t="s">
        <v>457</v>
      </c>
      <c r="E71" s="41">
        <v>41</v>
      </c>
      <c r="F71" s="3"/>
      <c r="G71" s="3"/>
      <c r="H71" s="3"/>
      <c r="I71" s="3"/>
      <c r="J71" s="3"/>
      <c r="K71" s="3"/>
      <c r="L71" s="3"/>
    </row>
    <row r="72" spans="1:12" x14ac:dyDescent="0.25">
      <c r="A72" s="17" t="s">
        <v>332</v>
      </c>
      <c r="B72" s="41" t="s">
        <v>340</v>
      </c>
      <c r="C72" s="3" t="s">
        <v>63</v>
      </c>
      <c r="D72" s="15" t="s">
        <v>458</v>
      </c>
      <c r="E72" s="41">
        <v>10</v>
      </c>
      <c r="F72" s="3"/>
      <c r="G72" s="3"/>
      <c r="H72" s="3"/>
      <c r="I72" s="3"/>
      <c r="J72" s="3"/>
      <c r="K72" s="3"/>
      <c r="L72" s="3"/>
    </row>
    <row r="73" spans="1:12" x14ac:dyDescent="0.25">
      <c r="A73" s="17" t="s">
        <v>334</v>
      </c>
      <c r="B73" s="41" t="s">
        <v>95</v>
      </c>
      <c r="C73" s="3" t="s">
        <v>63</v>
      </c>
      <c r="D73" s="15" t="s">
        <v>459</v>
      </c>
      <c r="E73" s="41">
        <v>1</v>
      </c>
      <c r="F73" s="3"/>
      <c r="G73" s="3"/>
      <c r="H73" s="3"/>
      <c r="I73" s="3"/>
      <c r="J73" s="3"/>
      <c r="K73" s="3"/>
      <c r="L73" s="3"/>
    </row>
    <row r="74" spans="1:12" x14ac:dyDescent="0.25">
      <c r="A74" s="17" t="s">
        <v>336</v>
      </c>
      <c r="B74" s="41" t="s">
        <v>96</v>
      </c>
      <c r="C74" s="3" t="s">
        <v>63</v>
      </c>
      <c r="D74" s="15" t="s">
        <v>459</v>
      </c>
      <c r="E74" s="41">
        <v>1</v>
      </c>
      <c r="F74" s="3"/>
      <c r="G74" s="3"/>
      <c r="H74" s="3"/>
      <c r="I74" s="3"/>
      <c r="J74" s="3"/>
      <c r="K74" s="3"/>
      <c r="L74" s="3"/>
    </row>
    <row r="75" spans="1:12" x14ac:dyDescent="0.25">
      <c r="A75" s="17" t="s">
        <v>338</v>
      </c>
      <c r="B75" s="41" t="s">
        <v>97</v>
      </c>
      <c r="C75" s="3" t="s">
        <v>63</v>
      </c>
      <c r="D75" s="15" t="s">
        <v>459</v>
      </c>
      <c r="E75" s="41">
        <v>1</v>
      </c>
      <c r="F75" s="3"/>
      <c r="G75" s="3"/>
      <c r="H75" s="3"/>
      <c r="I75" s="3"/>
      <c r="J75" s="3"/>
      <c r="K75" s="3"/>
      <c r="L75" s="3"/>
    </row>
    <row r="76" spans="1:12" x14ac:dyDescent="0.25">
      <c r="A76" s="17" t="s">
        <v>339</v>
      </c>
      <c r="B76" s="41" t="s">
        <v>98</v>
      </c>
      <c r="C76" s="3" t="s">
        <v>63</v>
      </c>
      <c r="D76" s="15" t="s">
        <v>459</v>
      </c>
      <c r="E76" s="41">
        <v>1</v>
      </c>
      <c r="F76" s="3"/>
      <c r="G76" s="3"/>
      <c r="H76" s="3"/>
      <c r="I76" s="3"/>
      <c r="J76" s="3"/>
      <c r="K76" s="3"/>
      <c r="L76" s="3"/>
    </row>
    <row r="77" spans="1:12" x14ac:dyDescent="0.25">
      <c r="A77" s="17" t="s">
        <v>341</v>
      </c>
      <c r="B77" s="41" t="s">
        <v>346</v>
      </c>
      <c r="C77" s="3" t="s">
        <v>63</v>
      </c>
      <c r="D77" s="13" t="s">
        <v>460</v>
      </c>
      <c r="E77" s="41">
        <v>4</v>
      </c>
      <c r="F77" s="3"/>
      <c r="G77" s="3"/>
      <c r="H77" s="3"/>
      <c r="I77" s="3"/>
      <c r="J77" s="3"/>
      <c r="K77" s="3"/>
      <c r="L77" s="3"/>
    </row>
    <row r="78" spans="1:12" x14ac:dyDescent="0.25">
      <c r="A78" s="17" t="s">
        <v>342</v>
      </c>
      <c r="B78" s="41" t="s">
        <v>348</v>
      </c>
      <c r="C78" s="3" t="s">
        <v>63</v>
      </c>
      <c r="D78" s="14" t="s">
        <v>432</v>
      </c>
      <c r="E78" s="41">
        <v>1</v>
      </c>
      <c r="F78" s="3"/>
      <c r="G78" s="3"/>
      <c r="H78" s="3"/>
      <c r="I78" s="3"/>
      <c r="J78" s="3"/>
      <c r="K78" s="3"/>
      <c r="L78" s="3"/>
    </row>
    <row r="79" spans="1:12" x14ac:dyDescent="0.25">
      <c r="A79" s="17" t="s">
        <v>343</v>
      </c>
      <c r="B79" s="41" t="s">
        <v>99</v>
      </c>
      <c r="C79" s="3" t="s">
        <v>63</v>
      </c>
      <c r="D79" s="13" t="s">
        <v>461</v>
      </c>
      <c r="E79" s="41">
        <v>19</v>
      </c>
      <c r="F79" s="3"/>
      <c r="G79" s="3"/>
      <c r="H79" s="3"/>
      <c r="I79" s="3"/>
      <c r="J79" s="3"/>
      <c r="K79" s="3"/>
      <c r="L79" s="3"/>
    </row>
    <row r="80" spans="1:12" x14ac:dyDescent="0.25">
      <c r="A80" s="17" t="s">
        <v>344</v>
      </c>
      <c r="B80" s="41" t="s">
        <v>100</v>
      </c>
      <c r="C80" s="3" t="s">
        <v>63</v>
      </c>
      <c r="D80" s="12" t="s">
        <v>462</v>
      </c>
      <c r="E80" s="41">
        <v>30</v>
      </c>
      <c r="F80" s="3"/>
      <c r="G80" s="3"/>
      <c r="H80" s="3"/>
      <c r="I80" s="3"/>
      <c r="J80" s="3"/>
      <c r="K80" s="3"/>
      <c r="L80" s="3"/>
    </row>
    <row r="81" spans="1:12" x14ac:dyDescent="0.25">
      <c r="A81" s="17" t="s">
        <v>345</v>
      </c>
      <c r="B81" s="41" t="s">
        <v>101</v>
      </c>
      <c r="C81" s="3" t="s">
        <v>63</v>
      </c>
      <c r="D81" s="13" t="s">
        <v>17</v>
      </c>
      <c r="E81" s="41">
        <v>1503</v>
      </c>
      <c r="F81" s="3"/>
      <c r="G81" s="3"/>
      <c r="H81" s="3"/>
      <c r="I81" s="3"/>
      <c r="J81" s="3"/>
      <c r="K81" s="3"/>
      <c r="L81" s="3"/>
    </row>
    <row r="82" spans="1:12" x14ac:dyDescent="0.25">
      <c r="A82" s="17" t="s">
        <v>347</v>
      </c>
      <c r="B82" s="41" t="s">
        <v>353</v>
      </c>
      <c r="C82" s="3" t="s">
        <v>63</v>
      </c>
      <c r="D82" s="14" t="s">
        <v>463</v>
      </c>
      <c r="E82" s="41">
        <v>3</v>
      </c>
      <c r="F82" s="3"/>
      <c r="G82" s="3"/>
      <c r="H82" s="3"/>
      <c r="I82" s="3"/>
      <c r="J82" s="3"/>
      <c r="K82" s="3"/>
      <c r="L82" s="3"/>
    </row>
    <row r="83" spans="1:12" x14ac:dyDescent="0.25">
      <c r="A83" s="17" t="s">
        <v>349</v>
      </c>
      <c r="B83" s="41" t="s">
        <v>355</v>
      </c>
      <c r="C83" s="3" t="s">
        <v>63</v>
      </c>
      <c r="D83" s="13" t="s">
        <v>464</v>
      </c>
      <c r="E83" s="41">
        <v>4</v>
      </c>
      <c r="F83" s="3"/>
      <c r="G83" s="3"/>
      <c r="H83" s="3"/>
      <c r="I83" s="3"/>
      <c r="J83" s="3"/>
      <c r="K83" s="3"/>
      <c r="L83" s="3"/>
    </row>
    <row r="84" spans="1:12" x14ac:dyDescent="0.25">
      <c r="A84" s="17" t="s">
        <v>350</v>
      </c>
      <c r="B84" s="41" t="s">
        <v>357</v>
      </c>
      <c r="C84" s="3" t="s">
        <v>63</v>
      </c>
      <c r="D84" s="14" t="s">
        <v>465</v>
      </c>
      <c r="E84" s="41">
        <v>2</v>
      </c>
      <c r="F84" s="3"/>
      <c r="G84" s="3"/>
      <c r="H84" s="3"/>
      <c r="I84" s="3"/>
      <c r="J84" s="3"/>
      <c r="K84" s="3"/>
      <c r="L84" s="3"/>
    </row>
    <row r="85" spans="1:12" x14ac:dyDescent="0.25">
      <c r="A85" s="17" t="s">
        <v>351</v>
      </c>
      <c r="B85" s="41" t="s">
        <v>102</v>
      </c>
      <c r="C85" s="3" t="s">
        <v>63</v>
      </c>
      <c r="D85" s="15" t="s">
        <v>466</v>
      </c>
      <c r="E85" s="41">
        <v>1</v>
      </c>
      <c r="F85" s="3"/>
      <c r="G85" s="3"/>
      <c r="H85" s="3"/>
      <c r="I85" s="3"/>
      <c r="J85" s="3"/>
      <c r="K85" s="3"/>
      <c r="L85" s="3"/>
    </row>
    <row r="86" spans="1:12" x14ac:dyDescent="0.25">
      <c r="A86" s="17" t="s">
        <v>352</v>
      </c>
      <c r="B86" s="41" t="s">
        <v>360</v>
      </c>
      <c r="C86" s="3" t="s">
        <v>63</v>
      </c>
      <c r="D86" s="14" t="s">
        <v>446</v>
      </c>
      <c r="E86" s="41">
        <v>7</v>
      </c>
      <c r="F86" s="3"/>
      <c r="G86" s="3"/>
      <c r="H86" s="3"/>
      <c r="I86" s="3"/>
      <c r="J86" s="3"/>
      <c r="K86" s="3"/>
      <c r="L86" s="3"/>
    </row>
    <row r="87" spans="1:12" x14ac:dyDescent="0.25">
      <c r="A87" s="17" t="s">
        <v>354</v>
      </c>
      <c r="B87" s="41" t="s">
        <v>103</v>
      </c>
      <c r="C87" s="3" t="s">
        <v>63</v>
      </c>
      <c r="D87" s="12" t="s">
        <v>455</v>
      </c>
      <c r="E87" s="41">
        <v>3</v>
      </c>
      <c r="F87" s="3"/>
      <c r="G87" s="3"/>
      <c r="H87" s="3"/>
      <c r="I87" s="3"/>
      <c r="J87" s="3"/>
      <c r="K87" s="3"/>
      <c r="L87" s="3"/>
    </row>
    <row r="88" spans="1:12" x14ac:dyDescent="0.25">
      <c r="A88" s="17" t="s">
        <v>356</v>
      </c>
      <c r="B88" s="41" t="s">
        <v>364</v>
      </c>
      <c r="C88" s="3" t="s">
        <v>63</v>
      </c>
      <c r="D88" s="13" t="s">
        <v>17</v>
      </c>
      <c r="E88" s="41">
        <v>1</v>
      </c>
      <c r="F88" s="3"/>
      <c r="G88" s="3"/>
      <c r="H88" s="3"/>
      <c r="I88" s="3"/>
      <c r="J88" s="3"/>
      <c r="K88" s="3"/>
      <c r="L88" s="3"/>
    </row>
    <row r="89" spans="1:12" x14ac:dyDescent="0.25">
      <c r="A89" s="17" t="s">
        <v>358</v>
      </c>
      <c r="B89" s="41" t="s">
        <v>104</v>
      </c>
      <c r="C89" s="3" t="s">
        <v>63</v>
      </c>
      <c r="D89" s="14" t="s">
        <v>17</v>
      </c>
      <c r="E89" s="41">
        <v>4</v>
      </c>
      <c r="F89" s="3"/>
      <c r="G89" s="3"/>
      <c r="H89" s="3"/>
      <c r="I89" s="3"/>
      <c r="J89" s="3"/>
      <c r="K89" s="3"/>
      <c r="L89" s="3"/>
    </row>
    <row r="90" spans="1:12" x14ac:dyDescent="0.25">
      <c r="A90" s="17" t="s">
        <v>359</v>
      </c>
      <c r="B90" s="41" t="s">
        <v>105</v>
      </c>
      <c r="C90" s="3" t="s">
        <v>63</v>
      </c>
      <c r="D90" s="13" t="s">
        <v>17</v>
      </c>
      <c r="E90" s="41">
        <v>4</v>
      </c>
      <c r="F90" s="3"/>
      <c r="G90" s="3"/>
      <c r="H90" s="3"/>
      <c r="I90" s="3"/>
      <c r="J90" s="3"/>
      <c r="K90" s="3"/>
      <c r="L90" s="3"/>
    </row>
    <row r="91" spans="1:12" x14ac:dyDescent="0.25">
      <c r="A91" s="17" t="s">
        <v>361</v>
      </c>
      <c r="B91" s="41" t="s">
        <v>106</v>
      </c>
      <c r="C91" s="3" t="s">
        <v>63</v>
      </c>
      <c r="D91" s="13">
        <v>100</v>
      </c>
      <c r="E91" s="41">
        <v>13</v>
      </c>
      <c r="F91" s="3"/>
      <c r="G91" s="3"/>
      <c r="H91" s="3"/>
      <c r="I91" s="3"/>
      <c r="J91" s="3"/>
      <c r="K91" s="3"/>
      <c r="L91" s="3"/>
    </row>
    <row r="92" spans="1:12" x14ac:dyDescent="0.25">
      <c r="A92" s="17" t="s">
        <v>362</v>
      </c>
      <c r="B92" s="41" t="s">
        <v>107</v>
      </c>
      <c r="C92" s="3" t="s">
        <v>63</v>
      </c>
      <c r="D92" s="14" t="s">
        <v>467</v>
      </c>
      <c r="E92" s="41">
        <v>19</v>
      </c>
      <c r="F92" s="3"/>
      <c r="G92" s="3"/>
      <c r="H92" s="3"/>
      <c r="I92" s="3"/>
      <c r="J92" s="3"/>
      <c r="K92" s="3"/>
      <c r="L92" s="3"/>
    </row>
    <row r="93" spans="1:12" x14ac:dyDescent="0.25">
      <c r="A93" s="17" t="s">
        <v>363</v>
      </c>
      <c r="B93" s="41" t="s">
        <v>108</v>
      </c>
      <c r="C93" s="3" t="s">
        <v>63</v>
      </c>
      <c r="D93" s="14" t="s">
        <v>17</v>
      </c>
      <c r="E93" s="41">
        <v>50</v>
      </c>
      <c r="F93" s="3"/>
      <c r="G93" s="3"/>
      <c r="H93" s="3"/>
      <c r="I93" s="3"/>
      <c r="J93" s="3"/>
      <c r="K93" s="3"/>
      <c r="L93" s="3"/>
    </row>
    <row r="94" spans="1:12" x14ac:dyDescent="0.25">
      <c r="A94" s="17" t="s">
        <v>365</v>
      </c>
      <c r="B94" s="41" t="s">
        <v>373</v>
      </c>
      <c r="C94" s="3" t="s">
        <v>63</v>
      </c>
      <c r="D94" s="13" t="s">
        <v>469</v>
      </c>
      <c r="E94" s="41">
        <v>4</v>
      </c>
      <c r="F94" s="3"/>
      <c r="G94" s="3"/>
      <c r="H94" s="3"/>
      <c r="I94" s="3"/>
      <c r="J94" s="3"/>
      <c r="K94" s="3"/>
      <c r="L94" s="3"/>
    </row>
    <row r="95" spans="1:12" x14ac:dyDescent="0.25">
      <c r="A95" s="17" t="s">
        <v>366</v>
      </c>
      <c r="B95" s="41" t="s">
        <v>109</v>
      </c>
      <c r="C95" s="3" t="s">
        <v>63</v>
      </c>
      <c r="D95" s="13" t="s">
        <v>470</v>
      </c>
      <c r="E95" s="41">
        <v>14</v>
      </c>
      <c r="F95" s="3"/>
      <c r="G95" s="3"/>
      <c r="H95" s="3"/>
      <c r="I95" s="3"/>
      <c r="J95" s="3"/>
      <c r="K95" s="3"/>
      <c r="L95" s="3"/>
    </row>
    <row r="96" spans="1:12" x14ac:dyDescent="0.25">
      <c r="A96" s="17" t="s">
        <v>367</v>
      </c>
      <c r="B96" s="41" t="s">
        <v>376</v>
      </c>
      <c r="C96" s="3" t="s">
        <v>63</v>
      </c>
      <c r="D96" s="13" t="s">
        <v>446</v>
      </c>
      <c r="E96" s="41">
        <v>2</v>
      </c>
      <c r="F96" s="3"/>
      <c r="G96" s="3"/>
      <c r="H96" s="3"/>
      <c r="I96" s="3"/>
      <c r="J96" s="3"/>
      <c r="K96" s="3"/>
      <c r="L96" s="3"/>
    </row>
    <row r="97" spans="1:12" x14ac:dyDescent="0.25">
      <c r="A97" s="17" t="s">
        <v>368</v>
      </c>
      <c r="B97" s="41" t="s">
        <v>378</v>
      </c>
      <c r="C97" s="3" t="s">
        <v>63</v>
      </c>
      <c r="D97" s="12" t="s">
        <v>446</v>
      </c>
      <c r="E97" s="41">
        <v>3</v>
      </c>
      <c r="F97" s="3"/>
      <c r="G97" s="3"/>
      <c r="H97" s="3"/>
      <c r="I97" s="3"/>
      <c r="J97" s="3"/>
      <c r="K97" s="3"/>
      <c r="L97" s="3"/>
    </row>
    <row r="98" spans="1:12" x14ac:dyDescent="0.25">
      <c r="A98" s="17" t="s">
        <v>369</v>
      </c>
      <c r="B98" s="3" t="s">
        <v>380</v>
      </c>
      <c r="C98" s="3" t="s">
        <v>63</v>
      </c>
      <c r="D98" s="42" t="s">
        <v>471</v>
      </c>
      <c r="E98" s="3">
        <v>11</v>
      </c>
      <c r="F98" s="3"/>
      <c r="G98" s="3"/>
      <c r="H98" s="3"/>
      <c r="I98" s="3"/>
      <c r="J98" s="3"/>
      <c r="K98" s="3"/>
      <c r="L98" s="3"/>
    </row>
    <row r="99" spans="1:12" x14ac:dyDescent="0.25">
      <c r="A99" s="17" t="s">
        <v>370</v>
      </c>
      <c r="B99" s="3" t="s">
        <v>382</v>
      </c>
      <c r="C99" s="3" t="s">
        <v>63</v>
      </c>
      <c r="D99" s="42" t="s">
        <v>455</v>
      </c>
      <c r="E99" s="3">
        <v>3</v>
      </c>
      <c r="F99" s="3"/>
      <c r="G99" s="3"/>
      <c r="H99" s="3"/>
      <c r="I99" s="3"/>
      <c r="J99" s="3"/>
      <c r="K99" s="3"/>
      <c r="L99" s="3"/>
    </row>
    <row r="100" spans="1:12" x14ac:dyDescent="0.25">
      <c r="A100" s="17" t="s">
        <v>371</v>
      </c>
      <c r="B100" s="3" t="s">
        <v>110</v>
      </c>
      <c r="C100" s="3" t="s">
        <v>63</v>
      </c>
      <c r="D100" s="42" t="s">
        <v>472</v>
      </c>
      <c r="E100" s="3">
        <v>5</v>
      </c>
      <c r="F100" s="3"/>
      <c r="G100" s="3"/>
      <c r="H100" s="3"/>
      <c r="I100" s="3"/>
      <c r="J100" s="3"/>
      <c r="K100" s="3"/>
      <c r="L100" s="3"/>
    </row>
    <row r="101" spans="1:12" x14ac:dyDescent="0.25">
      <c r="A101" s="17" t="s">
        <v>372</v>
      </c>
      <c r="B101" s="3" t="s">
        <v>385</v>
      </c>
      <c r="C101" s="3" t="s">
        <v>63</v>
      </c>
      <c r="D101" s="42" t="s">
        <v>473</v>
      </c>
      <c r="E101" s="3">
        <v>35</v>
      </c>
      <c r="F101" s="3"/>
      <c r="G101" s="3"/>
      <c r="H101" s="3"/>
      <c r="I101" s="3"/>
      <c r="J101" s="3"/>
      <c r="K101" s="3"/>
      <c r="L101" s="3"/>
    </row>
    <row r="102" spans="1:12" x14ac:dyDescent="0.25">
      <c r="A102" s="17" t="s">
        <v>374</v>
      </c>
      <c r="B102" s="3" t="s">
        <v>111</v>
      </c>
      <c r="C102" s="3" t="s">
        <v>63</v>
      </c>
      <c r="D102" s="42" t="s">
        <v>473</v>
      </c>
      <c r="E102" s="3">
        <v>42</v>
      </c>
      <c r="F102" s="3"/>
      <c r="G102" s="3"/>
      <c r="H102" s="3"/>
      <c r="I102" s="3"/>
      <c r="J102" s="3"/>
      <c r="K102" s="3"/>
      <c r="L102" s="3"/>
    </row>
    <row r="103" spans="1:12" x14ac:dyDescent="0.25">
      <c r="A103" s="17" t="s">
        <v>375</v>
      </c>
      <c r="B103" s="3" t="s">
        <v>112</v>
      </c>
      <c r="C103" s="3" t="s">
        <v>63</v>
      </c>
      <c r="D103" s="42" t="s">
        <v>473</v>
      </c>
      <c r="E103" s="3">
        <v>126</v>
      </c>
      <c r="F103" s="3"/>
      <c r="G103" s="3"/>
      <c r="H103" s="3"/>
      <c r="I103" s="3"/>
      <c r="J103" s="3"/>
      <c r="K103" s="3"/>
      <c r="L103" s="3"/>
    </row>
    <row r="104" spans="1:12" x14ac:dyDescent="0.25">
      <c r="A104" s="17" t="s">
        <v>377</v>
      </c>
      <c r="B104" s="3" t="s">
        <v>113</v>
      </c>
      <c r="C104" s="3" t="s">
        <v>63</v>
      </c>
      <c r="D104" s="42" t="s">
        <v>473</v>
      </c>
      <c r="E104" s="3">
        <v>78</v>
      </c>
      <c r="F104" s="3"/>
      <c r="G104" s="3"/>
      <c r="H104" s="3"/>
      <c r="I104" s="3"/>
      <c r="J104" s="3"/>
      <c r="K104" s="3"/>
      <c r="L104" s="3"/>
    </row>
    <row r="105" spans="1:12" x14ac:dyDescent="0.25">
      <c r="A105" s="17" t="s">
        <v>379</v>
      </c>
      <c r="B105" s="3" t="s">
        <v>114</v>
      </c>
      <c r="C105" s="3" t="s">
        <v>63</v>
      </c>
      <c r="D105" s="42" t="s">
        <v>473</v>
      </c>
      <c r="E105" s="3">
        <v>32</v>
      </c>
      <c r="F105" s="3"/>
      <c r="G105" s="3"/>
      <c r="H105" s="3"/>
      <c r="I105" s="3"/>
      <c r="J105" s="3"/>
      <c r="K105" s="3"/>
      <c r="L105" s="3"/>
    </row>
    <row r="106" spans="1:12" x14ac:dyDescent="0.25">
      <c r="A106" s="17" t="s">
        <v>381</v>
      </c>
      <c r="B106" s="3" t="s">
        <v>115</v>
      </c>
      <c r="C106" s="3" t="s">
        <v>63</v>
      </c>
      <c r="D106" s="42" t="s">
        <v>473</v>
      </c>
      <c r="E106" s="3">
        <v>154</v>
      </c>
      <c r="F106" s="3"/>
      <c r="G106" s="3"/>
      <c r="H106" s="3"/>
      <c r="I106" s="3"/>
      <c r="J106" s="3"/>
      <c r="K106" s="3"/>
      <c r="L106" s="3"/>
    </row>
    <row r="107" spans="1:12" x14ac:dyDescent="0.25">
      <c r="A107" s="17" t="s">
        <v>383</v>
      </c>
      <c r="B107" s="3" t="s">
        <v>116</v>
      </c>
      <c r="C107" s="3" t="s">
        <v>63</v>
      </c>
      <c r="D107" s="42" t="s">
        <v>129</v>
      </c>
      <c r="E107" s="3">
        <v>1</v>
      </c>
      <c r="F107" s="3"/>
      <c r="G107" s="3"/>
      <c r="H107" s="3"/>
      <c r="I107" s="3"/>
      <c r="J107" s="3"/>
      <c r="K107" s="3"/>
      <c r="L107" s="3"/>
    </row>
    <row r="108" spans="1:12" x14ac:dyDescent="0.25">
      <c r="A108" s="17" t="s">
        <v>384</v>
      </c>
      <c r="B108" s="3" t="s">
        <v>117</v>
      </c>
      <c r="C108" s="3" t="s">
        <v>63</v>
      </c>
      <c r="D108" s="42" t="s">
        <v>474</v>
      </c>
      <c r="E108" s="3">
        <v>6</v>
      </c>
      <c r="F108" s="3"/>
      <c r="G108" s="3"/>
      <c r="H108" s="3"/>
      <c r="I108" s="3"/>
      <c r="J108" s="3"/>
      <c r="K108" s="3"/>
      <c r="L108" s="3"/>
    </row>
    <row r="109" spans="1:12" x14ac:dyDescent="0.25">
      <c r="A109" s="17" t="s">
        <v>386</v>
      </c>
      <c r="B109" s="3" t="s">
        <v>118</v>
      </c>
      <c r="C109" s="3" t="s">
        <v>63</v>
      </c>
      <c r="D109" s="42" t="s">
        <v>474</v>
      </c>
      <c r="E109" s="3">
        <v>1</v>
      </c>
      <c r="F109" s="3"/>
      <c r="G109" s="3"/>
      <c r="H109" s="3"/>
      <c r="I109" s="3"/>
      <c r="J109" s="3"/>
      <c r="K109" s="3"/>
      <c r="L109" s="3"/>
    </row>
    <row r="110" spans="1:12" x14ac:dyDescent="0.25">
      <c r="A110" s="17" t="s">
        <v>387</v>
      </c>
      <c r="B110" s="3" t="s">
        <v>395</v>
      </c>
      <c r="C110" s="3" t="s">
        <v>63</v>
      </c>
      <c r="D110" s="42" t="s">
        <v>476</v>
      </c>
      <c r="E110" s="3">
        <v>10</v>
      </c>
      <c r="F110" s="3"/>
      <c r="G110" s="3"/>
      <c r="H110" s="3"/>
      <c r="I110" s="3"/>
      <c r="J110" s="3"/>
      <c r="K110" s="3"/>
      <c r="L110" s="3"/>
    </row>
    <row r="111" spans="1:12" x14ac:dyDescent="0.25">
      <c r="A111" s="17" t="s">
        <v>388</v>
      </c>
      <c r="B111" s="3" t="s">
        <v>397</v>
      </c>
      <c r="C111" s="3" t="s">
        <v>63</v>
      </c>
      <c r="D111" s="42" t="s">
        <v>475</v>
      </c>
      <c r="E111" s="3">
        <v>1</v>
      </c>
      <c r="F111" s="3"/>
      <c r="G111" s="3"/>
      <c r="H111" s="3"/>
      <c r="I111" s="3"/>
      <c r="J111" s="3"/>
      <c r="K111" s="3"/>
      <c r="L111" s="3"/>
    </row>
    <row r="112" spans="1:12" x14ac:dyDescent="0.25">
      <c r="A112" s="17" t="s">
        <v>389</v>
      </c>
      <c r="B112" s="3" t="s">
        <v>119</v>
      </c>
      <c r="C112" s="3" t="s">
        <v>63</v>
      </c>
      <c r="D112" s="42" t="s">
        <v>17</v>
      </c>
      <c r="E112" s="3">
        <v>8</v>
      </c>
      <c r="F112" s="3"/>
      <c r="G112" s="3"/>
      <c r="H112" s="3"/>
      <c r="I112" s="3"/>
      <c r="J112" s="3"/>
      <c r="K112" s="3"/>
      <c r="L112" s="3"/>
    </row>
    <row r="113" spans="1:12" x14ac:dyDescent="0.25">
      <c r="A113" s="17" t="s">
        <v>390</v>
      </c>
      <c r="B113" s="3" t="s">
        <v>120</v>
      </c>
      <c r="C113" s="3" t="s">
        <v>63</v>
      </c>
      <c r="D113" s="42" t="s">
        <v>17</v>
      </c>
      <c r="E113" s="3">
        <v>1</v>
      </c>
      <c r="F113" s="3"/>
      <c r="G113" s="3"/>
      <c r="H113" s="3"/>
      <c r="I113" s="3"/>
      <c r="J113" s="3"/>
      <c r="K113" s="3"/>
      <c r="L113" s="3"/>
    </row>
    <row r="114" spans="1:12" x14ac:dyDescent="0.25">
      <c r="A114" s="17" t="s">
        <v>391</v>
      </c>
      <c r="B114" s="3" t="s">
        <v>121</v>
      </c>
      <c r="C114" s="3" t="s">
        <v>63</v>
      </c>
      <c r="D114" s="42" t="s">
        <v>477</v>
      </c>
      <c r="E114" s="3">
        <v>4</v>
      </c>
      <c r="F114" s="3"/>
      <c r="G114" s="3"/>
      <c r="H114" s="3"/>
      <c r="I114" s="3"/>
      <c r="J114" s="3"/>
      <c r="K114" s="3"/>
      <c r="L114" s="3"/>
    </row>
    <row r="115" spans="1:12" x14ac:dyDescent="0.25">
      <c r="A115" s="17" t="s">
        <v>392</v>
      </c>
      <c r="B115" s="3" t="s">
        <v>122</v>
      </c>
      <c r="C115" s="3" t="s">
        <v>63</v>
      </c>
      <c r="D115" s="42" t="s">
        <v>478</v>
      </c>
      <c r="E115" s="3">
        <v>52</v>
      </c>
      <c r="F115" s="3"/>
      <c r="G115" s="3"/>
      <c r="H115" s="3"/>
      <c r="I115" s="3"/>
      <c r="J115" s="3"/>
      <c r="K115" s="3"/>
      <c r="L115" s="3"/>
    </row>
    <row r="116" spans="1:12" x14ac:dyDescent="0.25">
      <c r="A116" s="17" t="s">
        <v>393</v>
      </c>
      <c r="B116" s="3" t="s">
        <v>123</v>
      </c>
      <c r="C116" s="3" t="s">
        <v>63</v>
      </c>
      <c r="D116" s="42" t="s">
        <v>124</v>
      </c>
      <c r="E116" s="3">
        <v>2</v>
      </c>
      <c r="F116" s="3"/>
      <c r="G116" s="3"/>
      <c r="H116" s="3"/>
      <c r="I116" s="3"/>
      <c r="J116" s="3"/>
      <c r="K116" s="3"/>
      <c r="L116" s="3"/>
    </row>
    <row r="117" spans="1:12" x14ac:dyDescent="0.25">
      <c r="A117" s="17" t="s">
        <v>394</v>
      </c>
      <c r="B117" s="3" t="s">
        <v>405</v>
      </c>
      <c r="C117" s="3" t="s">
        <v>63</v>
      </c>
      <c r="D117" s="42" t="s">
        <v>479</v>
      </c>
      <c r="E117" s="3">
        <v>1</v>
      </c>
      <c r="F117" s="3"/>
      <c r="G117" s="3"/>
      <c r="H117" s="3"/>
      <c r="I117" s="3"/>
      <c r="J117" s="3"/>
      <c r="K117" s="3"/>
      <c r="L117" s="3"/>
    </row>
    <row r="118" spans="1:12" x14ac:dyDescent="0.25">
      <c r="A118" s="17" t="s">
        <v>396</v>
      </c>
      <c r="B118" s="3" t="s">
        <v>125</v>
      </c>
      <c r="C118" s="3" t="s">
        <v>63</v>
      </c>
      <c r="D118" s="42" t="s">
        <v>17</v>
      </c>
      <c r="E118" s="3">
        <v>37</v>
      </c>
      <c r="F118" s="3"/>
      <c r="G118" s="3"/>
      <c r="H118" s="3"/>
      <c r="I118" s="3"/>
      <c r="J118" s="3"/>
      <c r="K118" s="3"/>
      <c r="L118" s="3"/>
    </row>
    <row r="119" spans="1:12" x14ac:dyDescent="0.25">
      <c r="A119" s="17" t="s">
        <v>398</v>
      </c>
      <c r="B119" s="3" t="s">
        <v>126</v>
      </c>
      <c r="C119" s="3" t="s">
        <v>63</v>
      </c>
      <c r="D119" s="42" t="s">
        <v>480</v>
      </c>
      <c r="E119" s="3">
        <v>2</v>
      </c>
      <c r="F119" s="3"/>
      <c r="G119" s="3"/>
      <c r="H119" s="3"/>
      <c r="I119" s="3"/>
      <c r="J119" s="3"/>
      <c r="K119" s="3"/>
      <c r="L119" s="3"/>
    </row>
    <row r="120" spans="1:12" x14ac:dyDescent="0.25">
      <c r="A120" s="17" t="s">
        <v>399</v>
      </c>
      <c r="B120" s="3" t="s">
        <v>409</v>
      </c>
      <c r="C120" s="3" t="s">
        <v>63</v>
      </c>
      <c r="D120" s="42" t="s">
        <v>481</v>
      </c>
      <c r="E120" s="3">
        <v>50</v>
      </c>
      <c r="F120" s="3"/>
      <c r="G120" s="3"/>
      <c r="H120" s="3"/>
      <c r="I120" s="3"/>
      <c r="J120" s="3"/>
      <c r="K120" s="3"/>
      <c r="L120" s="3"/>
    </row>
    <row r="121" spans="1:12" x14ac:dyDescent="0.25">
      <c r="A121" s="17" t="s">
        <v>400</v>
      </c>
      <c r="B121" s="3" t="s">
        <v>127</v>
      </c>
      <c r="C121" s="3" t="s">
        <v>63</v>
      </c>
      <c r="D121" s="42" t="s">
        <v>482</v>
      </c>
      <c r="E121" s="3">
        <v>1</v>
      </c>
      <c r="F121" s="3"/>
      <c r="G121" s="3"/>
      <c r="H121" s="3"/>
      <c r="I121" s="3"/>
      <c r="J121" s="3"/>
      <c r="K121" s="3"/>
      <c r="L121" s="3"/>
    </row>
    <row r="122" spans="1:12" x14ac:dyDescent="0.25">
      <c r="A122" s="17" t="s">
        <v>401</v>
      </c>
      <c r="B122" s="3" t="s">
        <v>128</v>
      </c>
      <c r="C122" s="3" t="s">
        <v>63</v>
      </c>
      <c r="D122" s="42" t="s">
        <v>129</v>
      </c>
      <c r="E122" s="3">
        <v>2</v>
      </c>
      <c r="F122" s="3"/>
      <c r="G122" s="3"/>
      <c r="H122" s="3"/>
      <c r="I122" s="3"/>
      <c r="J122" s="3"/>
      <c r="K122" s="3"/>
      <c r="L122" s="3"/>
    </row>
    <row r="123" spans="1:12" x14ac:dyDescent="0.25">
      <c r="A123" s="17" t="s">
        <v>402</v>
      </c>
      <c r="B123" s="3" t="s">
        <v>413</v>
      </c>
      <c r="C123" s="3" t="s">
        <v>63</v>
      </c>
      <c r="D123" s="42" t="s">
        <v>483</v>
      </c>
      <c r="E123" s="3">
        <v>3</v>
      </c>
      <c r="F123" s="3"/>
      <c r="G123" s="3"/>
      <c r="H123" s="3"/>
      <c r="I123" s="3"/>
      <c r="J123" s="3"/>
      <c r="K123" s="3"/>
      <c r="L123" s="3"/>
    </row>
    <row r="124" spans="1:12" x14ac:dyDescent="0.25">
      <c r="A124" s="17" t="s">
        <v>403</v>
      </c>
      <c r="B124" s="3" t="s">
        <v>130</v>
      </c>
      <c r="C124" s="3" t="s">
        <v>63</v>
      </c>
      <c r="D124" s="42" t="s">
        <v>82</v>
      </c>
      <c r="E124" s="3">
        <v>1</v>
      </c>
      <c r="F124" s="3"/>
      <c r="G124" s="3"/>
      <c r="H124" s="3"/>
      <c r="I124" s="3"/>
      <c r="J124" s="3"/>
      <c r="K124" s="3"/>
      <c r="L124" s="3"/>
    </row>
    <row r="125" spans="1:12" x14ac:dyDescent="0.25">
      <c r="A125" s="17" t="s">
        <v>404</v>
      </c>
      <c r="B125" s="3" t="s">
        <v>416</v>
      </c>
      <c r="C125" s="3" t="s">
        <v>63</v>
      </c>
      <c r="D125" s="42" t="s">
        <v>484</v>
      </c>
      <c r="E125" s="3">
        <v>5</v>
      </c>
      <c r="F125" s="3"/>
      <c r="G125" s="3"/>
      <c r="H125" s="3"/>
      <c r="I125" s="3"/>
      <c r="J125" s="3"/>
      <c r="K125" s="3"/>
      <c r="L125" s="3"/>
    </row>
    <row r="126" spans="1:12" x14ac:dyDescent="0.25">
      <c r="A126" s="17" t="s">
        <v>406</v>
      </c>
      <c r="B126" s="3" t="s">
        <v>131</v>
      </c>
      <c r="C126" s="3" t="s">
        <v>63</v>
      </c>
      <c r="D126" s="42" t="s">
        <v>483</v>
      </c>
      <c r="E126" s="3">
        <v>1</v>
      </c>
      <c r="F126" s="3"/>
      <c r="G126" s="3"/>
      <c r="H126" s="3"/>
      <c r="I126" s="3"/>
      <c r="J126" s="3"/>
      <c r="K126" s="3"/>
      <c r="L126" s="3"/>
    </row>
    <row r="127" spans="1:12" x14ac:dyDescent="0.25">
      <c r="A127" s="17" t="s">
        <v>407</v>
      </c>
      <c r="B127" s="3" t="s">
        <v>132</v>
      </c>
      <c r="C127" s="3" t="s">
        <v>63</v>
      </c>
      <c r="D127" s="42" t="s">
        <v>485</v>
      </c>
      <c r="E127" s="3">
        <v>108</v>
      </c>
      <c r="F127" s="3"/>
      <c r="G127" s="3"/>
      <c r="H127" s="3"/>
      <c r="I127" s="3"/>
      <c r="J127" s="3"/>
      <c r="K127" s="3"/>
      <c r="L127" s="3"/>
    </row>
    <row r="128" spans="1:12" x14ac:dyDescent="0.25">
      <c r="A128" s="17" t="s">
        <v>408</v>
      </c>
      <c r="B128" s="3" t="s">
        <v>486</v>
      </c>
      <c r="C128" s="3" t="s">
        <v>63</v>
      </c>
      <c r="D128" s="42" t="s">
        <v>485</v>
      </c>
      <c r="E128" s="3">
        <v>20</v>
      </c>
      <c r="F128" s="3"/>
      <c r="G128" s="3"/>
      <c r="H128" s="3"/>
      <c r="I128" s="3"/>
      <c r="J128" s="3"/>
      <c r="K128" s="3"/>
      <c r="L128" s="3"/>
    </row>
    <row r="129" spans="1:12" x14ac:dyDescent="0.25">
      <c r="A129" s="17" t="s">
        <v>410</v>
      </c>
      <c r="B129" s="3" t="s">
        <v>133</v>
      </c>
      <c r="C129" s="3" t="s">
        <v>63</v>
      </c>
      <c r="D129" s="42" t="s">
        <v>487</v>
      </c>
      <c r="E129" s="3">
        <v>1</v>
      </c>
      <c r="F129" s="3"/>
      <c r="G129" s="3"/>
      <c r="H129" s="3"/>
      <c r="I129" s="3"/>
      <c r="J129" s="3"/>
      <c r="K129" s="3"/>
      <c r="L129" s="3"/>
    </row>
    <row r="130" spans="1:12" x14ac:dyDescent="0.25">
      <c r="A130" s="17" t="s">
        <v>411</v>
      </c>
      <c r="B130" s="3" t="s">
        <v>134</v>
      </c>
      <c r="C130" s="3" t="s">
        <v>63</v>
      </c>
      <c r="D130" s="42" t="s">
        <v>80</v>
      </c>
      <c r="E130" s="3">
        <v>2</v>
      </c>
      <c r="F130" s="3"/>
      <c r="G130" s="3"/>
      <c r="H130" s="3"/>
      <c r="I130" s="3"/>
      <c r="J130" s="3"/>
      <c r="K130" s="3"/>
      <c r="L130" s="3"/>
    </row>
    <row r="131" spans="1:12" x14ac:dyDescent="0.25">
      <c r="A131" s="17" t="s">
        <v>412</v>
      </c>
      <c r="B131" s="3" t="s">
        <v>135</v>
      </c>
      <c r="C131" s="3" t="s">
        <v>63</v>
      </c>
      <c r="D131" s="42" t="s">
        <v>488</v>
      </c>
      <c r="E131" s="3">
        <v>4</v>
      </c>
      <c r="F131" s="3"/>
      <c r="G131" s="3"/>
      <c r="H131" s="3"/>
      <c r="I131" s="3"/>
      <c r="J131" s="3"/>
      <c r="K131" s="3"/>
      <c r="L131" s="3"/>
    </row>
    <row r="132" spans="1:12" x14ac:dyDescent="0.25">
      <c r="A132" s="17" t="s">
        <v>414</v>
      </c>
      <c r="B132" s="3" t="s">
        <v>423</v>
      </c>
      <c r="C132" s="3" t="s">
        <v>63</v>
      </c>
      <c r="D132" s="42" t="s">
        <v>479</v>
      </c>
      <c r="E132" s="3">
        <v>1</v>
      </c>
      <c r="F132" s="3"/>
      <c r="G132" s="3"/>
      <c r="H132" s="3"/>
      <c r="I132" s="3"/>
      <c r="J132" s="3"/>
      <c r="K132" s="3"/>
      <c r="L132" s="3"/>
    </row>
    <row r="133" spans="1:12" x14ac:dyDescent="0.25">
      <c r="A133" s="17" t="s">
        <v>415</v>
      </c>
      <c r="B133" s="3" t="s">
        <v>425</v>
      </c>
      <c r="C133" s="3" t="s">
        <v>63</v>
      </c>
      <c r="D133" s="42" t="s">
        <v>489</v>
      </c>
      <c r="E133" s="3">
        <v>119</v>
      </c>
      <c r="F133" s="3"/>
      <c r="G133" s="3"/>
      <c r="H133" s="3"/>
      <c r="I133" s="3"/>
      <c r="J133" s="3"/>
      <c r="K133" s="3"/>
      <c r="L133" s="3"/>
    </row>
    <row r="134" spans="1:12" x14ac:dyDescent="0.25">
      <c r="A134" s="17" t="s">
        <v>417</v>
      </c>
      <c r="B134" s="3" t="s">
        <v>426</v>
      </c>
      <c r="C134" s="3" t="s">
        <v>63</v>
      </c>
      <c r="D134" s="42" t="s">
        <v>490</v>
      </c>
      <c r="E134" s="3">
        <v>243</v>
      </c>
      <c r="F134" s="3"/>
      <c r="G134" s="3"/>
      <c r="H134" s="3"/>
      <c r="I134" s="3"/>
      <c r="J134" s="3"/>
      <c r="K134" s="3"/>
      <c r="L134" s="3"/>
    </row>
    <row r="135" spans="1:12" x14ac:dyDescent="0.25">
      <c r="A135" s="17" t="s">
        <v>418</v>
      </c>
      <c r="B135" s="3" t="s">
        <v>136</v>
      </c>
      <c r="C135" s="3" t="s">
        <v>63</v>
      </c>
      <c r="D135" s="42" t="s">
        <v>491</v>
      </c>
      <c r="E135" s="3">
        <v>58</v>
      </c>
      <c r="F135" s="3"/>
      <c r="G135" s="3"/>
      <c r="H135" s="3"/>
      <c r="I135" s="3"/>
      <c r="J135" s="3"/>
      <c r="K135" s="3"/>
      <c r="L135" s="3"/>
    </row>
    <row r="136" spans="1:12" x14ac:dyDescent="0.25">
      <c r="A136" s="17" t="s">
        <v>419</v>
      </c>
      <c r="B136" s="3" t="s">
        <v>427</v>
      </c>
      <c r="C136" s="3" t="s">
        <v>63</v>
      </c>
      <c r="D136" s="42" t="s">
        <v>492</v>
      </c>
      <c r="E136" s="3">
        <v>1</v>
      </c>
      <c r="F136" s="3"/>
      <c r="G136" s="3"/>
      <c r="H136" s="3"/>
      <c r="I136" s="3"/>
      <c r="J136" s="3"/>
      <c r="K136" s="3"/>
      <c r="L136" s="3"/>
    </row>
    <row r="137" spans="1:12" x14ac:dyDescent="0.25">
      <c r="A137" s="17" t="s">
        <v>420</v>
      </c>
      <c r="B137" s="3" t="s">
        <v>137</v>
      </c>
      <c r="C137" s="3" t="s">
        <v>63</v>
      </c>
      <c r="D137" s="42" t="s">
        <v>493</v>
      </c>
      <c r="E137" s="3">
        <v>1</v>
      </c>
      <c r="F137" s="3"/>
      <c r="G137" s="3"/>
      <c r="H137" s="3"/>
      <c r="I137" s="3"/>
      <c r="J137" s="3"/>
      <c r="K137" s="3"/>
      <c r="L137" s="3"/>
    </row>
    <row r="138" spans="1:12" x14ac:dyDescent="0.25">
      <c r="A138" s="17" t="s">
        <v>421</v>
      </c>
      <c r="B138" s="3" t="s">
        <v>428</v>
      </c>
      <c r="C138" s="3" t="s">
        <v>63</v>
      </c>
      <c r="D138" s="42" t="s">
        <v>468</v>
      </c>
      <c r="E138" s="3">
        <v>2</v>
      </c>
      <c r="F138" s="3"/>
      <c r="G138" s="3"/>
      <c r="H138" s="3"/>
      <c r="I138" s="3"/>
      <c r="J138" s="3"/>
      <c r="K138" s="3"/>
      <c r="L138" s="3"/>
    </row>
    <row r="139" spans="1:12" x14ac:dyDescent="0.25">
      <c r="A139" s="17" t="s">
        <v>422</v>
      </c>
      <c r="B139" s="3" t="s">
        <v>429</v>
      </c>
      <c r="C139" s="3" t="s">
        <v>63</v>
      </c>
      <c r="D139" s="42" t="s">
        <v>489</v>
      </c>
      <c r="E139" s="3">
        <v>11</v>
      </c>
      <c r="F139" s="3"/>
      <c r="G139" s="3"/>
      <c r="H139" s="3"/>
      <c r="I139" s="3"/>
      <c r="J139" s="3"/>
      <c r="K139" s="3"/>
      <c r="L139" s="3"/>
    </row>
    <row r="140" spans="1:12" x14ac:dyDescent="0.25">
      <c r="A140" s="17" t="s">
        <v>424</v>
      </c>
      <c r="B140" s="3" t="s">
        <v>138</v>
      </c>
      <c r="C140" s="3" t="s">
        <v>63</v>
      </c>
      <c r="D140" s="42" t="s">
        <v>434</v>
      </c>
      <c r="E140" s="3">
        <v>32</v>
      </c>
      <c r="F140" s="3"/>
      <c r="G140" s="3"/>
      <c r="H140" s="3"/>
      <c r="I140" s="3"/>
      <c r="J140" s="3"/>
      <c r="K140" s="3"/>
      <c r="L140" s="3"/>
    </row>
  </sheetData>
  <autoFilter ref="A1:M97" xr:uid="{00000000-0001-0000-0000-000000000000}"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TOMA MUESTRAS - FORMATO OFE</vt:lpstr>
      <vt:lpstr>TOMA MUESTRAS- DISTRIBUCIÓN</vt:lpstr>
      <vt:lpstr>PROCESAMIENTO - FORMATO 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Digitador Técnico</dc:creator>
  <cp:lastModifiedBy>Diana Sarita Nieto</cp:lastModifiedBy>
  <dcterms:created xsi:type="dcterms:W3CDTF">2024-03-14T15:37:11Z</dcterms:created>
  <dcterms:modified xsi:type="dcterms:W3CDTF">2025-05-12T17:02:29Z</dcterms:modified>
</cp:coreProperties>
</file>