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fenavi-my.sharepoint.com/personal/ygutierrez_fenavi_org/Documents/Auditoria/"/>
    </mc:Choice>
  </mc:AlternateContent>
  <xr:revisionPtr revIDLastSave="22" documentId="8_{167A7DD3-3182-4AED-890F-EA0730FFDE17}" xr6:coauthVersionLast="47" xr6:coauthVersionMax="47" xr10:uidLastSave="{DD6C8AC1-FF46-4AD1-BA6A-D0D8F066F300}"/>
  <bookViews>
    <workbookView xWindow="-120" yWindow="-120" windowWidth="29040" windowHeight="15840" tabRatio="480" firstSheet="2" activeTab="3" xr2:uid="{00000000-000D-0000-FFFF-FFFF00000000}"/>
  </bookViews>
  <sheets>
    <sheet name="datospollito" sheetId="4128" state="hidden" r:id="rId1"/>
    <sheet name="datospollita" sheetId="1460" state="hidden" r:id="rId2"/>
    <sheet name="POLLITO" sheetId="1" r:id="rId3"/>
    <sheet name="POLLITA" sheetId="3" r:id="rId4"/>
    <sheet name="GRAFICAS POLLITO" sheetId="5" r:id="rId5"/>
    <sheet name="GRAFICAS POLLITA" sheetId="16" r:id="rId6"/>
    <sheet name="HISTORICO POLLITA" sheetId="4129" r:id="rId7"/>
  </sheets>
  <definedNames>
    <definedName name="_xlnm.Print_Area" localSheetId="5">'GRAFICAS POLLITA'!$A$1:$K$54</definedName>
    <definedName name="_xlnm.Print_Area" localSheetId="4">'GRAFICAS POLLITO'!$A$2:$Q$67</definedName>
    <definedName name="_xlnm.Print_Area" localSheetId="6">'HISTORICO POLLITA'!$A$1:$CP$21</definedName>
    <definedName name="_xlnm.Print_Area" localSheetId="3">POLLITA!$A$1:$AC$30</definedName>
    <definedName name="_xlnm.Print_Area" localSheetId="2">POLLITO!$A$1:$AH$28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0" i="3" l="1"/>
  <c r="Z10" i="3"/>
  <c r="AA10" i="3"/>
  <c r="X10" i="3"/>
  <c r="AA9" i="3"/>
  <c r="AB9" i="3" s="1"/>
  <c r="AC9" i="3"/>
  <c r="AF7" i="1"/>
  <c r="AF22" i="1" l="1"/>
  <c r="AA8" i="3"/>
  <c r="AE18" i="1"/>
  <c r="AH7" i="1" s="1"/>
  <c r="BX18" i="4129" l="1"/>
  <c r="AY18" i="4129"/>
  <c r="AJ18" i="4129"/>
  <c r="CW17" i="4129"/>
  <c r="CW16" i="4129"/>
  <c r="CW15" i="4129"/>
  <c r="CW14" i="4129"/>
  <c r="CW13" i="4129"/>
  <c r="CW12" i="4129"/>
  <c r="CW11" i="4129"/>
  <c r="CW10" i="4129"/>
  <c r="CW9" i="4129"/>
  <c r="CW8" i="4129"/>
  <c r="CW7" i="4129"/>
  <c r="CW6" i="4129"/>
  <c r="AA7" i="3"/>
  <c r="AA23" i="3" s="1"/>
  <c r="AC8" i="3" l="1"/>
  <c r="CW18" i="4129"/>
  <c r="AE17" i="1"/>
  <c r="Z19" i="3" l="1"/>
  <c r="AC7" i="3" s="1"/>
  <c r="BW18" i="4129" l="1"/>
  <c r="AX18" i="4129"/>
  <c r="AI18" i="4129"/>
  <c r="AE16" i="1"/>
  <c r="Z18" i="3"/>
  <c r="AE15" i="1" l="1"/>
  <c r="Z17" i="3"/>
  <c r="AE14" i="1" l="1"/>
  <c r="Z16" i="3"/>
  <c r="AE13" i="1"/>
  <c r="Z15" i="3" l="1"/>
  <c r="AE12" i="1" l="1"/>
  <c r="Z14" i="3"/>
  <c r="AE11" i="1"/>
  <c r="Z13" i="3"/>
  <c r="AE10" i="1"/>
  <c r="Z12" i="3" l="1"/>
  <c r="AE9" i="1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AE8" i="1"/>
  <c r="Z9" i="3" l="1"/>
  <c r="AE7" i="1"/>
  <c r="AE22" i="1" l="1"/>
  <c r="AG7" i="1"/>
  <c r="Z8" i="3"/>
  <c r="AB8" i="3" s="1"/>
  <c r="AD18" i="1"/>
  <c r="CV6" i="4129"/>
  <c r="CV17" i="4129"/>
  <c r="CV16" i="4129"/>
  <c r="CV15" i="4129"/>
  <c r="CV14" i="4129"/>
  <c r="CV13" i="4129"/>
  <c r="CV12" i="4129"/>
  <c r="CV11" i="4129"/>
  <c r="CV10" i="4129"/>
  <c r="CV9" i="4129"/>
  <c r="CV8" i="4129"/>
  <c r="CV7" i="4129"/>
  <c r="Z7" i="3"/>
  <c r="Y19" i="3"/>
  <c r="AD17" i="1"/>
  <c r="AB7" i="3" l="1"/>
  <c r="Z23" i="3"/>
  <c r="CV18" i="4129"/>
  <c r="AD16" i="1"/>
  <c r="Y18" i="3" l="1"/>
  <c r="AD15" i="1" l="1"/>
  <c r="Y17" i="3" l="1"/>
  <c r="AD14" i="1"/>
  <c r="Y16" i="3" l="1"/>
  <c r="AD13" i="1"/>
  <c r="Y15" i="3" l="1"/>
  <c r="AD12" i="1" l="1"/>
  <c r="Y14" i="3"/>
  <c r="AD11" i="1" l="1"/>
  <c r="Y13" i="3"/>
  <c r="AD10" i="1"/>
  <c r="Y12" i="3" l="1"/>
  <c r="AD9" i="1"/>
  <c r="AD8" i="1" l="1"/>
  <c r="Y9" i="3" l="1"/>
  <c r="Y8" i="1"/>
  <c r="Y9" i="1"/>
  <c r="Y10" i="1"/>
  <c r="Y11" i="1"/>
  <c r="Y12" i="1"/>
  <c r="Y13" i="1"/>
  <c r="Y14" i="1"/>
  <c r="Y15" i="1"/>
  <c r="Y16" i="1"/>
  <c r="Y17" i="1"/>
  <c r="Y18" i="1"/>
  <c r="AD7" i="1" l="1"/>
  <c r="AD22" i="1" s="1"/>
  <c r="AH18" i="4129" l="1"/>
  <c r="BV18" i="4129"/>
  <c r="AW18" i="4129"/>
  <c r="S9" i="3"/>
  <c r="S12" i="3"/>
  <c r="S13" i="3"/>
  <c r="S14" i="3"/>
  <c r="S16" i="3"/>
  <c r="S17" i="3"/>
  <c r="S18" i="3"/>
  <c r="S19" i="3"/>
  <c r="Y8" i="3"/>
  <c r="AB18" i="1"/>
  <c r="AC18" i="1"/>
  <c r="S18" i="1"/>
  <c r="R18" i="1"/>
  <c r="Q18" i="1"/>
  <c r="P18" i="1"/>
  <c r="O18" i="1"/>
  <c r="N18" i="1"/>
  <c r="M18" i="1"/>
  <c r="CU6" i="4129"/>
  <c r="CU17" i="4129"/>
  <c r="CU16" i="4129"/>
  <c r="CU15" i="4129"/>
  <c r="CU14" i="4129"/>
  <c r="CU13" i="4129"/>
  <c r="CU12" i="4129"/>
  <c r="CU11" i="4129"/>
  <c r="CU10" i="4129"/>
  <c r="CU9" i="4129"/>
  <c r="CU8" i="4129"/>
  <c r="CU7" i="4129"/>
  <c r="Y7" i="3"/>
  <c r="AC17" i="1"/>
  <c r="CT17" i="4129"/>
  <c r="X19" i="3"/>
  <c r="V15" i="3"/>
  <c r="CT16" i="4129"/>
  <c r="X18" i="3"/>
  <c r="AC15" i="1"/>
  <c r="Y23" i="3" l="1"/>
  <c r="CU18" i="4129"/>
  <c r="CT15" i="4129"/>
  <c r="X17" i="3" l="1"/>
  <c r="AC14" i="1" l="1"/>
  <c r="AG18" i="4129"/>
  <c r="AV18" i="4129"/>
  <c r="BU18" i="4129"/>
  <c r="CT14" i="4129"/>
  <c r="X16" i="3"/>
  <c r="AC13" i="1"/>
  <c r="CT13" i="4129" l="1"/>
  <c r="X15" i="3"/>
  <c r="AC12" i="1"/>
  <c r="CT12" i="4129" l="1"/>
  <c r="X14" i="3"/>
  <c r="AC11" i="1" l="1"/>
  <c r="CT11" i="4129"/>
  <c r="X13" i="3"/>
  <c r="AC10" i="1"/>
  <c r="CT10" i="4129" l="1"/>
  <c r="X12" i="3" l="1"/>
  <c r="AC9" i="1"/>
  <c r="CT9" i="4129" l="1"/>
  <c r="AC8" i="1" l="1"/>
  <c r="CT8" i="4129"/>
  <c r="X9" i="3"/>
  <c r="AC7" i="1"/>
  <c r="AC22" i="1" s="1"/>
  <c r="CT7" i="4129"/>
  <c r="CT6" i="4129"/>
  <c r="X8" i="3"/>
  <c r="CS6" i="4129"/>
  <c r="AF18" i="4129"/>
  <c r="X7" i="3"/>
  <c r="AB17" i="1"/>
  <c r="BT18" i="4129"/>
  <c r="BS18" i="4129"/>
  <c r="BR18" i="4129"/>
  <c r="BQ18" i="4129"/>
  <c r="BP18" i="4129"/>
  <c r="AU18" i="4129"/>
  <c r="AT18" i="4129"/>
  <c r="AS18" i="4129"/>
  <c r="AR18" i="4129"/>
  <c r="AQ18" i="4129"/>
  <c r="AE18" i="4129"/>
  <c r="AD18" i="4129"/>
  <c r="AC18" i="4129"/>
  <c r="AB18" i="4129"/>
  <c r="W19" i="3"/>
  <c r="AB16" i="1"/>
  <c r="X23" i="3" l="1"/>
  <c r="CT18" i="4129"/>
  <c r="CS16" i="4129"/>
  <c r="W18" i="3"/>
  <c r="AB15" i="1"/>
  <c r="CS15" i="4129"/>
  <c r="CS17" i="4129"/>
  <c r="W17" i="3"/>
  <c r="AB14" i="1"/>
  <c r="CS14" i="4129"/>
  <c r="W16" i="3"/>
  <c r="CS12" i="4129"/>
  <c r="CS11" i="4129"/>
  <c r="AB13" i="1"/>
  <c r="W15" i="3"/>
  <c r="AB12" i="1"/>
  <c r="W14" i="3"/>
  <c r="AB11" i="1"/>
  <c r="W13" i="3"/>
  <c r="AB10" i="1"/>
  <c r="AB9" i="1" l="1"/>
  <c r="AB8" i="1"/>
  <c r="CS8" i="4129"/>
  <c r="AZ18" i="4129"/>
  <c r="BA18" i="4129"/>
  <c r="BB18" i="4129"/>
  <c r="BC18" i="4129"/>
  <c r="BD18" i="4129"/>
  <c r="BE18" i="4129"/>
  <c r="BF18" i="4129"/>
  <c r="BG18" i="4129"/>
  <c r="BH18" i="4129"/>
  <c r="BI18" i="4129"/>
  <c r="BJ18" i="4129"/>
  <c r="BK18" i="4129"/>
  <c r="BL18" i="4129"/>
  <c r="BM18" i="4129"/>
  <c r="BN18" i="4129"/>
  <c r="BO18" i="4129"/>
  <c r="W9" i="3"/>
  <c r="AB7" i="1" l="1"/>
  <c r="AB22" i="1" s="1"/>
  <c r="AA7" i="1"/>
  <c r="CS7" i="4129" l="1"/>
  <c r="W7" i="3"/>
  <c r="V19" i="3"/>
  <c r="W8" i="3"/>
  <c r="W10" i="3" l="1"/>
  <c r="BY6" i="4129"/>
  <c r="CS13" i="4129"/>
  <c r="CS10" i="4129"/>
  <c r="CS9" i="4129"/>
  <c r="AA17" i="1"/>
  <c r="CR17" i="4129"/>
  <c r="AA16" i="1"/>
  <c r="CS18" i="4129" l="1"/>
  <c r="CR16" i="4129"/>
  <c r="V18" i="3"/>
  <c r="AA15" i="1"/>
  <c r="CR15" i="4129"/>
  <c r="V17" i="3"/>
  <c r="AA14" i="1"/>
  <c r="CR14" i="4129"/>
  <c r="V16" i="3"/>
  <c r="AA13" i="1" l="1"/>
  <c r="CR13" i="4129"/>
  <c r="T15" i="3"/>
  <c r="U15" i="3"/>
  <c r="AA12" i="1"/>
  <c r="CR12" i="4129"/>
  <c r="V14" i="3"/>
  <c r="U14" i="3"/>
  <c r="T14" i="3"/>
  <c r="R14" i="3"/>
  <c r="Q14" i="3"/>
  <c r="P14" i="3"/>
  <c r="O14" i="3"/>
  <c r="N14" i="3"/>
  <c r="M14" i="3"/>
  <c r="L14" i="3"/>
  <c r="K14" i="3"/>
  <c r="J14" i="3"/>
  <c r="I14" i="3"/>
  <c r="H14" i="3"/>
  <c r="AA11" i="1"/>
  <c r="Z11" i="1"/>
  <c r="X11" i="1"/>
  <c r="W11" i="1"/>
  <c r="V11" i="1"/>
  <c r="U11" i="1"/>
  <c r="T11" i="1"/>
  <c r="CR11" i="4129"/>
  <c r="V13" i="3"/>
  <c r="U13" i="3"/>
  <c r="T13" i="3"/>
  <c r="R13" i="3"/>
  <c r="Q13" i="3"/>
  <c r="P13" i="3"/>
  <c r="O13" i="3"/>
  <c r="AA10" i="1"/>
  <c r="Z10" i="1"/>
  <c r="X10" i="1"/>
  <c r="W10" i="1"/>
  <c r="V10" i="1"/>
  <c r="U10" i="1"/>
  <c r="T10" i="1"/>
  <c r="S10" i="1"/>
  <c r="R10" i="1"/>
  <c r="Q10" i="1"/>
  <c r="P10" i="1"/>
  <c r="O10" i="1"/>
  <c r="N10" i="1"/>
  <c r="M10" i="1"/>
  <c r="CR10" i="4129"/>
  <c r="V12" i="3"/>
  <c r="U12" i="3"/>
  <c r="T12" i="3"/>
  <c r="R12" i="3"/>
  <c r="Q12" i="3"/>
  <c r="P12" i="3"/>
  <c r="O12" i="3"/>
  <c r="N12" i="3"/>
  <c r="M12" i="3"/>
  <c r="L12" i="3"/>
  <c r="K12" i="3"/>
  <c r="J12" i="3"/>
  <c r="I12" i="3"/>
  <c r="AA9" i="1"/>
  <c r="Z9" i="1"/>
  <c r="X9" i="1"/>
  <c r="W9" i="1"/>
  <c r="V9" i="1"/>
  <c r="U9" i="1"/>
  <c r="T9" i="1"/>
  <c r="S9" i="1"/>
  <c r="R9" i="1"/>
  <c r="Q9" i="1"/>
  <c r="P9" i="1"/>
  <c r="O9" i="1"/>
  <c r="N9" i="1"/>
  <c r="M9" i="1"/>
  <c r="CR9" i="4129"/>
  <c r="AA8" i="1"/>
  <c r="CR8" i="4129"/>
  <c r="V9" i="3"/>
  <c r="U9" i="3"/>
  <c r="T9" i="3"/>
  <c r="R9" i="3"/>
  <c r="Q9" i="3"/>
  <c r="P9" i="3"/>
  <c r="O9" i="3"/>
  <c r="N9" i="3"/>
  <c r="M9" i="3"/>
  <c r="L9" i="3"/>
  <c r="K9" i="3"/>
  <c r="J9" i="3"/>
  <c r="I9" i="3"/>
  <c r="CR7" i="4129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CR6" i="4129"/>
  <c r="CQ6" i="4129"/>
  <c r="V7" i="3"/>
  <c r="V10" i="3" s="1"/>
  <c r="V23" i="3" s="1"/>
  <c r="X17" i="1"/>
  <c r="W17" i="1"/>
  <c r="V17" i="1"/>
  <c r="U17" i="1"/>
  <c r="T17" i="1"/>
  <c r="Z17" i="1"/>
  <c r="S17" i="1"/>
  <c r="R17" i="1"/>
  <c r="P17" i="1"/>
  <c r="O17" i="1"/>
  <c r="N17" i="1"/>
  <c r="M17" i="1"/>
  <c r="U19" i="3"/>
  <c r="T19" i="3"/>
  <c r="R19" i="3"/>
  <c r="Q19" i="3"/>
  <c r="P19" i="3"/>
  <c r="O19" i="3"/>
  <c r="N19" i="3"/>
  <c r="M19" i="3"/>
  <c r="L19" i="3"/>
  <c r="K19" i="3"/>
  <c r="J19" i="3"/>
  <c r="H19" i="3"/>
  <c r="X16" i="1"/>
  <c r="W16" i="1"/>
  <c r="V16" i="1"/>
  <c r="U16" i="1"/>
  <c r="T16" i="1"/>
  <c r="Z16" i="1"/>
  <c r="S16" i="1"/>
  <c r="R16" i="1"/>
  <c r="Q16" i="1"/>
  <c r="P16" i="1"/>
  <c r="O16" i="1"/>
  <c r="N16" i="1"/>
  <c r="M16" i="1"/>
  <c r="AA22" i="1" l="1"/>
  <c r="CR18" i="4129"/>
  <c r="U18" i="3"/>
  <c r="T18" i="3"/>
  <c r="R18" i="3"/>
  <c r="Q18" i="3"/>
  <c r="P18" i="3"/>
  <c r="O18" i="3"/>
  <c r="N18" i="3"/>
  <c r="M18" i="3"/>
  <c r="L18" i="3"/>
  <c r="K18" i="3"/>
  <c r="J18" i="3"/>
  <c r="I18" i="3"/>
  <c r="H18" i="3"/>
  <c r="Z15" i="1" l="1"/>
  <c r="X15" i="1"/>
  <c r="W15" i="1"/>
  <c r="V15" i="1"/>
  <c r="U15" i="1"/>
  <c r="T15" i="1"/>
  <c r="M15" i="1"/>
  <c r="N15" i="1"/>
  <c r="O15" i="1"/>
  <c r="P15" i="1"/>
  <c r="Q15" i="1"/>
  <c r="R15" i="1"/>
  <c r="S15" i="1"/>
  <c r="Z14" i="1" l="1"/>
  <c r="X14" i="1" l="1"/>
  <c r="W14" i="1"/>
  <c r="V14" i="1"/>
  <c r="U14" i="1"/>
  <c r="T14" i="1"/>
  <c r="U17" i="3" l="1"/>
  <c r="T17" i="3"/>
  <c r="R17" i="3"/>
  <c r="Q17" i="3"/>
  <c r="P17" i="3"/>
  <c r="O17" i="3"/>
  <c r="N17" i="3"/>
  <c r="M17" i="3"/>
  <c r="L17" i="3"/>
  <c r="K17" i="3"/>
  <c r="J17" i="3"/>
  <c r="I17" i="3"/>
  <c r="H17" i="3"/>
  <c r="Q16" i="3" l="1"/>
  <c r="R16" i="3"/>
  <c r="R23" i="3" s="1"/>
  <c r="T16" i="3"/>
  <c r="P16" i="3"/>
  <c r="O16" i="3"/>
  <c r="U16" i="3"/>
  <c r="N16" i="3"/>
  <c r="M16" i="3"/>
  <c r="L16" i="3"/>
  <c r="K16" i="3"/>
  <c r="J16" i="3"/>
  <c r="I16" i="3"/>
  <c r="H16" i="3"/>
  <c r="X13" i="1" l="1"/>
  <c r="W13" i="1"/>
  <c r="V13" i="1"/>
  <c r="U13" i="1"/>
  <c r="T13" i="1"/>
  <c r="Z13" i="1"/>
  <c r="S13" i="1"/>
  <c r="R13" i="1"/>
  <c r="Q13" i="1"/>
  <c r="P13" i="1"/>
  <c r="O13" i="1"/>
  <c r="N13" i="1"/>
  <c r="M13" i="1"/>
  <c r="CM13" i="4129" l="1"/>
  <c r="CP12" i="4129"/>
  <c r="CQ12" i="4129"/>
  <c r="B309" i="4128" l="1"/>
  <c r="Z12" i="1" s="1"/>
  <c r="X12" i="1" l="1"/>
  <c r="W12" i="1"/>
  <c r="V12" i="1"/>
  <c r="U12" i="1"/>
  <c r="T12" i="1"/>
  <c r="S12" i="1"/>
  <c r="R12" i="1"/>
  <c r="Q12" i="1"/>
  <c r="P12" i="1"/>
  <c r="O12" i="1"/>
  <c r="N12" i="1"/>
  <c r="M12" i="1"/>
  <c r="Z8" i="1" l="1"/>
  <c r="CQ17" i="4129" l="1"/>
  <c r="CQ16" i="4129"/>
  <c r="CQ15" i="4129"/>
  <c r="CQ14" i="4129"/>
  <c r="CQ13" i="4129"/>
  <c r="CQ11" i="4129"/>
  <c r="CQ10" i="4129"/>
  <c r="CQ9" i="4129"/>
  <c r="CQ8" i="4129"/>
  <c r="CQ7" i="4129"/>
  <c r="CP7" i="4129"/>
  <c r="CP8" i="4129"/>
  <c r="CP9" i="4129"/>
  <c r="CP10" i="4129"/>
  <c r="CP11" i="4129"/>
  <c r="CP13" i="4129"/>
  <c r="CP14" i="4129"/>
  <c r="CP15" i="4129"/>
  <c r="CP16" i="4129"/>
  <c r="CP17" i="4129"/>
  <c r="CP6" i="4129"/>
  <c r="CP18" i="4129" l="1"/>
  <c r="CQ18" i="4129"/>
  <c r="U7" i="3"/>
  <c r="U23" i="3" s="1"/>
  <c r="Z7" i="1"/>
  <c r="Z22" i="1" s="1"/>
  <c r="C291" i="4128" l="1"/>
  <c r="C290" i="1460" l="1"/>
  <c r="T7" i="3" l="1"/>
  <c r="T23" i="3" s="1"/>
  <c r="Y7" i="1"/>
  <c r="CO17" i="4129"/>
  <c r="CO16" i="4129"/>
  <c r="CO15" i="4129"/>
  <c r="CO14" i="4129"/>
  <c r="CO13" i="4129"/>
  <c r="CO12" i="4129"/>
  <c r="CO11" i="4129"/>
  <c r="CO10" i="4129"/>
  <c r="CO9" i="4129"/>
  <c r="CO8" i="4129"/>
  <c r="CO7" i="4129"/>
  <c r="CO6" i="4129"/>
  <c r="Q7" i="3"/>
  <c r="Q23" i="3" s="1"/>
  <c r="P7" i="3"/>
  <c r="P23" i="3" s="1"/>
  <c r="O7" i="3"/>
  <c r="O23" i="3" s="1"/>
  <c r="N7" i="3"/>
  <c r="N13" i="3"/>
  <c r="S7" i="3"/>
  <c r="S23" i="3" s="1"/>
  <c r="W7" i="1"/>
  <c r="W8" i="1"/>
  <c r="V7" i="1"/>
  <c r="V8" i="1"/>
  <c r="U7" i="1"/>
  <c r="U8" i="1"/>
  <c r="T7" i="1"/>
  <c r="T8" i="1"/>
  <c r="S7" i="1"/>
  <c r="S8" i="1"/>
  <c r="X8" i="1"/>
  <c r="X7" i="1"/>
  <c r="CN17" i="4129"/>
  <c r="CN16" i="4129"/>
  <c r="CN15" i="4129"/>
  <c r="CN14" i="4129"/>
  <c r="CN13" i="4129"/>
  <c r="CN12" i="4129"/>
  <c r="CN11" i="4129"/>
  <c r="CN10" i="4129"/>
  <c r="CN9" i="4129"/>
  <c r="CN8" i="4129"/>
  <c r="CN6" i="4129"/>
  <c r="CN7" i="4129"/>
  <c r="CM17" i="4129"/>
  <c r="CM16" i="4129"/>
  <c r="CM15" i="4129"/>
  <c r="CM14" i="4129"/>
  <c r="CM12" i="4129"/>
  <c r="CM11" i="4129"/>
  <c r="CM10" i="4129"/>
  <c r="CM9" i="4129"/>
  <c r="CM8" i="4129"/>
  <c r="CM6" i="4129"/>
  <c r="CM7" i="4129"/>
  <c r="CL17" i="4129"/>
  <c r="CL16" i="4129"/>
  <c r="CL15" i="4129"/>
  <c r="CL14" i="4129"/>
  <c r="CL13" i="4129"/>
  <c r="CL12" i="4129"/>
  <c r="CL11" i="4129"/>
  <c r="CL10" i="4129"/>
  <c r="CL9" i="4129"/>
  <c r="CL8" i="4129"/>
  <c r="CL6" i="4129"/>
  <c r="CL7" i="4129"/>
  <c r="AP18" i="4129"/>
  <c r="AA18" i="4129"/>
  <c r="BZ6" i="4129"/>
  <c r="CA6" i="4129"/>
  <c r="CA7" i="4129"/>
  <c r="CA8" i="4129"/>
  <c r="CA9" i="4129"/>
  <c r="CA10" i="4129"/>
  <c r="CA11" i="4129"/>
  <c r="CA12" i="4129"/>
  <c r="CA13" i="4129"/>
  <c r="CA14" i="4129"/>
  <c r="CA15" i="4129"/>
  <c r="CA16" i="4129"/>
  <c r="CA17" i="4129"/>
  <c r="CB6" i="4129"/>
  <c r="CC6" i="4129"/>
  <c r="CD6" i="4129"/>
  <c r="CE6" i="4129"/>
  <c r="CE7" i="4129"/>
  <c r="CE8" i="4129"/>
  <c r="CE9" i="4129"/>
  <c r="CE10" i="4129"/>
  <c r="CE11" i="4129"/>
  <c r="CE12" i="4129"/>
  <c r="CE13" i="4129"/>
  <c r="CE14" i="4129"/>
  <c r="CE15" i="4129"/>
  <c r="CE16" i="4129"/>
  <c r="CE17" i="4129"/>
  <c r="CF6" i="4129"/>
  <c r="CG6" i="4129"/>
  <c r="CH6" i="4129"/>
  <c r="CI6" i="4129"/>
  <c r="CI7" i="4129"/>
  <c r="CI8" i="4129"/>
  <c r="CI9" i="4129"/>
  <c r="CI10" i="4129"/>
  <c r="CI11" i="4129"/>
  <c r="CI12" i="4129"/>
  <c r="CI13" i="4129"/>
  <c r="CI14" i="4129"/>
  <c r="CI15" i="4129"/>
  <c r="CI16" i="4129"/>
  <c r="CI17" i="4129"/>
  <c r="CJ6" i="4129"/>
  <c r="CK6" i="4129"/>
  <c r="BY7" i="4129"/>
  <c r="BZ7" i="4129"/>
  <c r="CB7" i="4129"/>
  <c r="CC7" i="4129"/>
  <c r="CD7" i="4129"/>
  <c r="CF7" i="4129"/>
  <c r="CG7" i="4129"/>
  <c r="CH7" i="4129"/>
  <c r="CJ7" i="4129"/>
  <c r="CK7" i="4129"/>
  <c r="BY8" i="4129"/>
  <c r="BZ8" i="4129"/>
  <c r="CB8" i="4129"/>
  <c r="CC8" i="4129"/>
  <c r="CD8" i="4129"/>
  <c r="CF8" i="4129"/>
  <c r="CG8" i="4129"/>
  <c r="CH8" i="4129"/>
  <c r="CJ8" i="4129"/>
  <c r="CK8" i="4129"/>
  <c r="BY9" i="4129"/>
  <c r="BZ9" i="4129"/>
  <c r="CB9" i="4129"/>
  <c r="CC9" i="4129"/>
  <c r="CD9" i="4129"/>
  <c r="CF9" i="4129"/>
  <c r="CG9" i="4129"/>
  <c r="CH9" i="4129"/>
  <c r="CJ9" i="4129"/>
  <c r="CK9" i="4129"/>
  <c r="CK10" i="4129"/>
  <c r="CK11" i="4129"/>
  <c r="CK12" i="4129"/>
  <c r="CK13" i="4129"/>
  <c r="CK14" i="4129"/>
  <c r="CK15" i="4129"/>
  <c r="CK16" i="4129"/>
  <c r="CK17" i="4129"/>
  <c r="BY10" i="4129"/>
  <c r="BZ10" i="4129"/>
  <c r="CB10" i="4129"/>
  <c r="CC10" i="4129"/>
  <c r="CC11" i="4129"/>
  <c r="CC12" i="4129"/>
  <c r="CC13" i="4129"/>
  <c r="CC14" i="4129"/>
  <c r="CC15" i="4129"/>
  <c r="CC16" i="4129"/>
  <c r="CC17" i="4129"/>
  <c r="CD10" i="4129"/>
  <c r="CF10" i="4129"/>
  <c r="CG10" i="4129"/>
  <c r="CH10" i="4129"/>
  <c r="CJ10" i="4129"/>
  <c r="BY11" i="4129"/>
  <c r="BZ11" i="4129"/>
  <c r="BZ12" i="4129"/>
  <c r="BZ13" i="4129"/>
  <c r="BZ14" i="4129"/>
  <c r="BZ15" i="4129"/>
  <c r="BZ16" i="4129"/>
  <c r="BZ17" i="4129"/>
  <c r="CB11" i="4129"/>
  <c r="CD11" i="4129"/>
  <c r="CD12" i="4129"/>
  <c r="CD13" i="4129"/>
  <c r="CD14" i="4129"/>
  <c r="CD15" i="4129"/>
  <c r="CD16" i="4129"/>
  <c r="CD17" i="4129"/>
  <c r="CF11" i="4129"/>
  <c r="CG11" i="4129"/>
  <c r="CH11" i="4129"/>
  <c r="CH12" i="4129"/>
  <c r="CH13" i="4129"/>
  <c r="CH14" i="4129"/>
  <c r="CH15" i="4129"/>
  <c r="CH16" i="4129"/>
  <c r="CH17" i="4129"/>
  <c r="CJ11" i="4129"/>
  <c r="CJ12" i="4129"/>
  <c r="CJ13" i="4129"/>
  <c r="CJ14" i="4129"/>
  <c r="CJ15" i="4129"/>
  <c r="CJ16" i="4129"/>
  <c r="CJ17" i="4129"/>
  <c r="BY12" i="4129"/>
  <c r="CB12" i="4129"/>
  <c r="CF12" i="4129"/>
  <c r="CG12" i="4129"/>
  <c r="BY13" i="4129"/>
  <c r="CB13" i="4129"/>
  <c r="CF13" i="4129"/>
  <c r="CG13" i="4129"/>
  <c r="BY14" i="4129"/>
  <c r="CB14" i="4129"/>
  <c r="CF14" i="4129"/>
  <c r="CG14" i="4129"/>
  <c r="BY15" i="4129"/>
  <c r="CB15" i="4129"/>
  <c r="CF15" i="4129"/>
  <c r="CG15" i="4129"/>
  <c r="BY16" i="4129"/>
  <c r="CB16" i="4129"/>
  <c r="CF16" i="4129"/>
  <c r="CG16" i="4129"/>
  <c r="BY17" i="4129"/>
  <c r="CB17" i="4129"/>
  <c r="CF17" i="4129"/>
  <c r="CG17" i="4129"/>
  <c r="B18" i="4129"/>
  <c r="C18" i="4129"/>
  <c r="D18" i="4129"/>
  <c r="E18" i="4129"/>
  <c r="F18" i="4129"/>
  <c r="G18" i="4129"/>
  <c r="H18" i="4129"/>
  <c r="I18" i="4129"/>
  <c r="J18" i="4129"/>
  <c r="K18" i="4129"/>
  <c r="L18" i="4129"/>
  <c r="M18" i="4129"/>
  <c r="N18" i="4129"/>
  <c r="O18" i="4129"/>
  <c r="P18" i="4129"/>
  <c r="Q18" i="4129"/>
  <c r="R18" i="4129"/>
  <c r="S18" i="4129"/>
  <c r="T18" i="4129"/>
  <c r="U18" i="4129"/>
  <c r="V18" i="4129"/>
  <c r="W18" i="4129"/>
  <c r="X18" i="4129"/>
  <c r="Y18" i="4129"/>
  <c r="Z18" i="4129"/>
  <c r="AK18" i="4129"/>
  <c r="AL18" i="4129"/>
  <c r="AM18" i="4129"/>
  <c r="AN18" i="4129"/>
  <c r="AO18" i="4129"/>
  <c r="J7" i="3"/>
  <c r="K7" i="3"/>
  <c r="L7" i="3"/>
  <c r="M7" i="3"/>
  <c r="M13" i="3"/>
  <c r="H13" i="3"/>
  <c r="K13" i="3"/>
  <c r="L13" i="3"/>
  <c r="J13" i="3"/>
  <c r="I13" i="3"/>
  <c r="B23" i="3"/>
  <c r="C23" i="3"/>
  <c r="D23" i="3"/>
  <c r="E23" i="3"/>
  <c r="F23" i="3"/>
  <c r="G23" i="3"/>
  <c r="N7" i="1"/>
  <c r="N8" i="1"/>
  <c r="O7" i="1"/>
  <c r="P7" i="1"/>
  <c r="Q7" i="1"/>
  <c r="R7" i="1"/>
  <c r="M8" i="1"/>
  <c r="O8" i="1"/>
  <c r="P8" i="1"/>
  <c r="Q8" i="1"/>
  <c r="R8" i="1"/>
  <c r="G22" i="1"/>
  <c r="H22" i="1"/>
  <c r="I22" i="1"/>
  <c r="J22" i="1"/>
  <c r="K22" i="1"/>
  <c r="L22" i="1"/>
  <c r="D87" i="1460"/>
  <c r="D99" i="1460"/>
  <c r="B135" i="1460"/>
  <c r="C89" i="4128"/>
  <c r="B136" i="4128"/>
  <c r="X22" i="1" l="1"/>
  <c r="V22" i="1"/>
  <c r="W22" i="1"/>
  <c r="T22" i="1"/>
  <c r="Y22" i="1"/>
  <c r="U22" i="1"/>
  <c r="CO18" i="4129"/>
  <c r="H9" i="3"/>
  <c r="H12" i="3"/>
  <c r="CM18" i="4129"/>
  <c r="CN18" i="4129"/>
  <c r="CH18" i="4129"/>
  <c r="CC18" i="4129"/>
  <c r="CF18" i="4129"/>
  <c r="CG18" i="4129"/>
  <c r="BY18" i="4129"/>
  <c r="CB18" i="4129"/>
  <c r="CJ18" i="4129"/>
  <c r="CI18" i="4129"/>
  <c r="CD18" i="4129"/>
  <c r="CA18" i="4129"/>
  <c r="CK18" i="4129"/>
  <c r="BZ18" i="4129"/>
  <c r="CE18" i="4129"/>
  <c r="CL18" i="4129"/>
  <c r="N23" i="3"/>
  <c r="K23" i="3"/>
  <c r="L23" i="3"/>
  <c r="J23" i="3"/>
  <c r="M23" i="3"/>
  <c r="I23" i="3"/>
  <c r="O22" i="1"/>
  <c r="N22" i="1"/>
  <c r="R22" i="1"/>
  <c r="Q22" i="1"/>
  <c r="M22" i="1"/>
  <c r="P22" i="1"/>
  <c r="S22" i="1"/>
  <c r="U26" i="1" l="1"/>
  <c r="H23" i="3"/>
  <c r="W12" i="3" l="1"/>
  <c r="W23" i="3" s="1"/>
</calcChain>
</file>

<file path=xl/sharedStrings.xml><?xml version="1.0" encoding="utf-8"?>
<sst xmlns="http://schemas.openxmlformats.org/spreadsheetml/2006/main" count="74" uniqueCount="43">
  <si>
    <t>POLLITO</t>
  </si>
  <si>
    <t>POLLITA</t>
  </si>
  <si>
    <t>FOAI04/01 (Pg01)</t>
  </si>
  <si>
    <t>MES</t>
  </si>
  <si>
    <t>INCR.PORCENT</t>
  </si>
  <si>
    <t xml:space="preserve">INCR. MES </t>
  </si>
  <si>
    <t>ANTER.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</si>
  <si>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</si>
  <si>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</si>
  <si>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</si>
  <si>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</si>
  <si>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</si>
  <si>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</si>
  <si>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</si>
  <si>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</si>
  <si>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</si>
  <si>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</si>
  <si>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</si>
  <si>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</si>
  <si>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</si>
  <si>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JAIME DIMATE JIMENEZ</t>
  </si>
  <si>
    <t>FUENTE FONAV</t>
  </si>
  <si>
    <t>FOAI04/01 (Pg02)</t>
  </si>
  <si>
    <t>INCR. PORCENT.</t>
  </si>
  <si>
    <t>INCR. VS MES</t>
  </si>
  <si>
    <t xml:space="preserve">ANTER. </t>
  </si>
  <si>
    <t>GRAFICAS POLLITO</t>
  </si>
  <si>
    <t>FOAI04/01 (Pg03)</t>
  </si>
  <si>
    <t xml:space="preserve"> </t>
  </si>
  <si>
    <t>GRAFICAS POLLITA</t>
  </si>
  <si>
    <t>FOAI04/01 (Pg04)</t>
  </si>
  <si>
    <t>COMPORTAMIENTO HISTORICO 
ENCASETAMIENTO POLLITA POR COLORES</t>
  </si>
  <si>
    <t>FOAI04/01 (Pg05)</t>
  </si>
  <si>
    <t>ROJAS</t>
  </si>
  <si>
    <t>BLANCAS</t>
  </si>
  <si>
    <t>NEGRAS</t>
  </si>
  <si>
    <t>TOTALES</t>
  </si>
  <si>
    <t xml:space="preserve">OCTUBRE </t>
  </si>
  <si>
    <t>ENCASETAMIENTO POLLITA  2026</t>
  </si>
  <si>
    <t>2025 VS 2026</t>
  </si>
  <si>
    <t>SUBTOTAL</t>
  </si>
  <si>
    <t>2026 VS 2025</t>
  </si>
  <si>
    <t>ENCASETAMIENTO POLLITO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</si>
</sst>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-* #,##0.00\ &quot;€&quot;_-;\-* #,##0.00\ &quot;€&quot;_-;_-* &quot;-&quot;??\ &quot;€&quot;_-;_-@_-"/>
    <numFmt numFmtId="166" formatCode="_-* #,##0.00\ _€_-;\-* #,##0.00\ _€_-;_-* &quot;-&quot;??\ _€_-;_-@_-"/>
    <numFmt numFmtId="167" formatCode="_-* #,##0.00\ _P_t_s_-;\-* #,##0.00\ _P_t_s_-;_-* &quot;-&quot;??\ _P_t_s_-;_-@_-"/>
    <numFmt numFmtId="168" formatCode="_-* #,##0\ _P_t_s_-;\-* #,##0\ _P_t_s_-;_-* &quot;-&quot;??\ _P_t_s_-;_-@_-"/>
    <numFmt numFmtId="169" formatCode="_-* #,##0.00\ [$€]_-;\-* #,##0.00\ [$€]_-;_-* &quot;-&quot;??\ [$€]_-;_-@_-"/>
    <numFmt numFmtId="170" formatCode="_ [$€-2]\ * #,##0.00_ ;_ [$€-2]\ * \-#,##0.00_ ;_ [$€-2]\ * &quot;-&quot;??_ "/>
    <numFmt numFmtId="171" formatCode="_ * #,##0.00_ ;_ * \-#,##0.00_ ;_ * &quot;-&quot;??_ ;_ @_ "/>
  </numFmts>
  <fonts count="66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4"/>
      <name val="Book Antiqua"/>
      <family val="1"/>
    </font>
    <font>
      <sz val="10"/>
      <name val="Book Antiqua"/>
      <family val="1"/>
    </font>
    <font>
      <b/>
      <sz val="10"/>
      <name val="Book Antiqua"/>
      <family val="1"/>
    </font>
    <font>
      <b/>
      <sz val="9"/>
      <name val="Book Antiqua"/>
      <family val="1"/>
    </font>
    <font>
      <sz val="9"/>
      <name val="Book Antiqua"/>
      <family val="1"/>
    </font>
    <font>
      <b/>
      <sz val="14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2"/>
      <name val="Arial"/>
      <family val="2"/>
    </font>
    <font>
      <b/>
      <sz val="9"/>
      <name val="Arial"/>
      <family val="2"/>
    </font>
    <font>
      <sz val="10"/>
      <name val="Calibri"/>
      <family val="2"/>
    </font>
    <font>
      <b/>
      <sz val="18"/>
      <name val="Calibri"/>
      <family val="2"/>
    </font>
    <font>
      <b/>
      <sz val="12"/>
      <color indexed="12"/>
      <name val="Book Antiqua"/>
      <family val="1"/>
    </font>
    <font>
      <sz val="11"/>
      <color indexed="48"/>
      <name val="Book Antiqua"/>
      <family val="1"/>
    </font>
    <font>
      <b/>
      <sz val="11"/>
      <color indexed="12"/>
      <name val="Book Antiqua"/>
      <family val="1"/>
    </font>
    <font>
      <b/>
      <sz val="10"/>
      <color indexed="12"/>
      <name val="Book Antiqua"/>
      <family val="1"/>
    </font>
    <font>
      <sz val="11"/>
      <name val="Book Antiqua"/>
      <family val="1"/>
    </font>
    <font>
      <sz val="10"/>
      <name val="Calibri"/>
      <family val="2"/>
    </font>
    <font>
      <sz val="10"/>
      <name val="Book Antiqua"/>
      <family val="1"/>
    </font>
    <font>
      <sz val="9"/>
      <name val="Book Antiqua"/>
      <family val="1"/>
    </font>
    <font>
      <sz val="11"/>
      <color indexed="12"/>
      <name val="Book Antiqua"/>
      <family val="1"/>
    </font>
    <font>
      <b/>
      <i/>
      <sz val="8"/>
      <name val="Book Antiqua"/>
      <family val="1"/>
    </font>
    <font>
      <sz val="8"/>
      <name val="Book Antiqua"/>
      <family val="1"/>
    </font>
    <font>
      <sz val="12"/>
      <name val="Book Antiqua"/>
      <family val="1"/>
    </font>
    <font>
      <sz val="9"/>
      <color theme="1" tint="4.9989318521683403E-2"/>
      <name val="Book Antiqua"/>
      <family val="1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color theme="1"/>
      <name val="Verdana"/>
      <family val="2"/>
    </font>
    <font>
      <b/>
      <sz val="15"/>
      <color theme="3"/>
      <name val="Verdana"/>
      <family val="2"/>
    </font>
    <font>
      <b/>
      <sz val="13"/>
      <color theme="3"/>
      <name val="Verdana"/>
      <family val="2"/>
    </font>
    <font>
      <b/>
      <sz val="11"/>
      <color theme="3"/>
      <name val="Verdana"/>
      <family val="2"/>
    </font>
    <font>
      <sz val="10"/>
      <color rgb="FF006100"/>
      <name val="Verdana"/>
      <family val="2"/>
    </font>
    <font>
      <sz val="10"/>
      <color rgb="FF9C0006"/>
      <name val="Verdana"/>
      <family val="2"/>
    </font>
    <font>
      <sz val="10"/>
      <color rgb="FF9C6500"/>
      <name val="Verdana"/>
      <family val="2"/>
    </font>
    <font>
      <sz val="10"/>
      <color rgb="FF3F3F76"/>
      <name val="Verdana"/>
      <family val="2"/>
    </font>
    <font>
      <b/>
      <sz val="10"/>
      <color rgb="FF3F3F3F"/>
      <name val="Verdana"/>
      <family val="2"/>
    </font>
    <font>
      <b/>
      <sz val="10"/>
      <color rgb="FFFA7D00"/>
      <name val="Verdana"/>
      <family val="2"/>
    </font>
    <font>
      <sz val="10"/>
      <color rgb="FFFA7D00"/>
      <name val="Verdana"/>
      <family val="2"/>
    </font>
    <font>
      <b/>
      <sz val="10"/>
      <color theme="0"/>
      <name val="Verdana"/>
      <family val="2"/>
    </font>
    <font>
      <sz val="10"/>
      <color rgb="FFFF0000"/>
      <name val="Verdana"/>
      <family val="2"/>
    </font>
    <font>
      <i/>
      <sz val="10"/>
      <color rgb="FF7F7F7F"/>
      <name val="Verdana"/>
      <family val="2"/>
    </font>
    <font>
      <b/>
      <sz val="10"/>
      <color theme="1"/>
      <name val="Verdana"/>
      <family val="2"/>
    </font>
    <font>
      <sz val="10"/>
      <color theme="0"/>
      <name val="Verdana"/>
      <family val="2"/>
    </font>
    <font>
      <sz val="11"/>
      <color rgb="FF000000"/>
      <name val="Calibri"/>
      <family val="2"/>
    </font>
    <font>
      <sz val="11"/>
      <color rgb="FF9C6500"/>
      <name val="Calibri"/>
      <family val="2"/>
      <scheme val="minor"/>
    </font>
    <font>
      <sz val="10"/>
      <name val="Verdana   "/>
    </font>
    <font>
      <sz val="12"/>
      <name val="Arial"/>
      <family val="2"/>
    </font>
    <font>
      <sz val="11"/>
      <color indexed="8"/>
      <name val="Calibri"/>
      <family val="2"/>
    </font>
    <font>
      <sz val="12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17">
    <xf numFmtId="0" fontId="0" fillId="0" borderId="0"/>
    <xf numFmtId="165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NumberFormat="0" applyFill="0" applyBorder="0" applyAlignment="0" applyProtection="0"/>
    <xf numFmtId="166" fontId="3" fillId="0" borderId="0" applyNumberFormat="0" applyFill="0" applyBorder="0" applyAlignment="0" applyProtection="0"/>
    <xf numFmtId="9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29" fillId="0" borderId="47" applyNumberFormat="0" applyFill="0" applyAlignment="0" applyProtection="0"/>
    <xf numFmtId="0" fontId="30" fillId="0" borderId="48" applyNumberFormat="0" applyFill="0" applyAlignment="0" applyProtection="0"/>
    <xf numFmtId="0" fontId="31" fillId="0" borderId="49" applyNumberFormat="0" applyFill="0" applyAlignment="0" applyProtection="0"/>
    <xf numFmtId="0" fontId="31" fillId="0" borderId="0" applyNumberFormat="0" applyFill="0" applyBorder="0" applyAlignment="0" applyProtection="0"/>
    <xf numFmtId="0" fontId="32" fillId="4" borderId="0" applyNumberFormat="0" applyBorder="0" applyAlignment="0" applyProtection="0"/>
    <xf numFmtId="0" fontId="33" fillId="5" borderId="0" applyNumberFormat="0" applyBorder="0" applyAlignment="0" applyProtection="0"/>
    <xf numFmtId="0" fontId="34" fillId="7" borderId="50" applyNumberFormat="0" applyAlignment="0" applyProtection="0"/>
    <xf numFmtId="0" fontId="35" fillId="8" borderId="51" applyNumberFormat="0" applyAlignment="0" applyProtection="0"/>
    <xf numFmtId="0" fontId="36" fillId="8" borderId="50" applyNumberFormat="0" applyAlignment="0" applyProtection="0"/>
    <xf numFmtId="0" fontId="37" fillId="0" borderId="52" applyNumberFormat="0" applyFill="0" applyAlignment="0" applyProtection="0"/>
    <xf numFmtId="0" fontId="38" fillId="9" borderId="53" applyNumberFormat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55" applyNumberFormat="0" applyFill="0" applyAlignment="0" applyProtection="0"/>
    <xf numFmtId="0" fontId="42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42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42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42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42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42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3" fillId="0" borderId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10" borderId="54" applyNumberFormat="0" applyFont="0" applyAlignment="0" applyProtection="0"/>
    <xf numFmtId="169" fontId="3" fillId="0" borderId="0" applyFont="0" applyFill="0" applyBorder="0" applyAlignment="0" applyProtection="0"/>
    <xf numFmtId="0" fontId="3" fillId="0" borderId="0"/>
    <xf numFmtId="0" fontId="43" fillId="0" borderId="0" applyNumberFormat="0" applyFill="0" applyBorder="0" applyAlignment="0" applyProtection="0"/>
    <xf numFmtId="0" fontId="44" fillId="0" borderId="0"/>
    <xf numFmtId="0" fontId="45" fillId="0" borderId="47" applyNumberFormat="0" applyFill="0" applyAlignment="0" applyProtection="0"/>
    <xf numFmtId="0" fontId="46" fillId="0" borderId="48" applyNumberFormat="0" applyFill="0" applyAlignment="0" applyProtection="0"/>
    <xf numFmtId="0" fontId="47" fillId="0" borderId="49" applyNumberFormat="0" applyFill="0" applyAlignment="0" applyProtection="0"/>
    <xf numFmtId="0" fontId="47" fillId="0" borderId="0" applyNumberFormat="0" applyFill="0" applyBorder="0" applyAlignment="0" applyProtection="0"/>
    <xf numFmtId="0" fontId="48" fillId="4" borderId="0" applyNumberFormat="0" applyBorder="0" applyAlignment="0" applyProtection="0"/>
    <xf numFmtId="0" fontId="49" fillId="5" borderId="0" applyNumberFormat="0" applyBorder="0" applyAlignment="0" applyProtection="0"/>
    <xf numFmtId="0" fontId="50" fillId="6" borderId="0" applyNumberFormat="0" applyBorder="0" applyAlignment="0" applyProtection="0"/>
    <xf numFmtId="0" fontId="51" fillId="7" borderId="50" applyNumberFormat="0" applyAlignment="0" applyProtection="0"/>
    <xf numFmtId="0" fontId="52" fillId="8" borderId="51" applyNumberFormat="0" applyAlignment="0" applyProtection="0"/>
    <xf numFmtId="0" fontId="53" fillId="8" borderId="50" applyNumberFormat="0" applyAlignment="0" applyProtection="0"/>
    <xf numFmtId="0" fontId="54" fillId="0" borderId="52" applyNumberFormat="0" applyFill="0" applyAlignment="0" applyProtection="0"/>
    <xf numFmtId="0" fontId="55" fillId="9" borderId="53" applyNumberFormat="0" applyAlignment="0" applyProtection="0"/>
    <xf numFmtId="0" fontId="56" fillId="0" borderId="0" applyNumberFormat="0" applyFill="0" applyBorder="0" applyAlignment="0" applyProtection="0"/>
    <xf numFmtId="0" fontId="44" fillId="10" borderId="54" applyNumberFormat="0" applyFont="0" applyAlignment="0" applyProtection="0"/>
    <xf numFmtId="0" fontId="57" fillId="0" borderId="0" applyNumberFormat="0" applyFill="0" applyBorder="0" applyAlignment="0" applyProtection="0"/>
    <xf numFmtId="0" fontId="58" fillId="0" borderId="55" applyNumberFormat="0" applyFill="0" applyAlignment="0" applyProtection="0"/>
    <xf numFmtId="0" fontId="59" fillId="11" borderId="0" applyNumberFormat="0" applyBorder="0" applyAlignment="0" applyProtection="0"/>
    <xf numFmtId="0" fontId="44" fillId="12" borderId="0" applyNumberFormat="0" applyBorder="0" applyAlignment="0" applyProtection="0"/>
    <xf numFmtId="0" fontId="44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44" fillId="16" borderId="0" applyNumberFormat="0" applyBorder="0" applyAlignment="0" applyProtection="0"/>
    <xf numFmtId="0" fontId="44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44" fillId="20" borderId="0" applyNumberFormat="0" applyBorder="0" applyAlignment="0" applyProtection="0"/>
    <xf numFmtId="0" fontId="44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44" fillId="24" borderId="0" applyNumberFormat="0" applyBorder="0" applyAlignment="0" applyProtection="0"/>
    <xf numFmtId="0" fontId="44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44" fillId="28" borderId="0" applyNumberFormat="0" applyBorder="0" applyAlignment="0" applyProtection="0"/>
    <xf numFmtId="0" fontId="44" fillId="29" borderId="0" applyNumberFormat="0" applyBorder="0" applyAlignment="0" applyProtection="0"/>
    <xf numFmtId="0" fontId="59" fillId="30" borderId="0" applyNumberFormat="0" applyBorder="0" applyAlignment="0" applyProtection="0"/>
    <xf numFmtId="0" fontId="59" fillId="31" borderId="0" applyNumberFormat="0" applyBorder="0" applyAlignment="0" applyProtection="0"/>
    <xf numFmtId="0" fontId="44" fillId="32" borderId="0" applyNumberFormat="0" applyBorder="0" applyAlignment="0" applyProtection="0"/>
    <xf numFmtId="0" fontId="44" fillId="33" borderId="0" applyNumberFormat="0" applyBorder="0" applyAlignment="0" applyProtection="0"/>
    <xf numFmtId="0" fontId="59" fillId="34" borderId="0" applyNumberFormat="0" applyBorder="0" applyAlignment="0" applyProtection="0"/>
    <xf numFmtId="43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60" fillId="0" borderId="0"/>
    <xf numFmtId="0" fontId="60" fillId="0" borderId="0"/>
    <xf numFmtId="0" fontId="60" fillId="0" borderId="0"/>
    <xf numFmtId="165" fontId="3" fillId="0" borderId="0" applyFont="0" applyFill="0" applyBorder="0" applyAlignment="0" applyProtection="0"/>
    <xf numFmtId="166" fontId="3" fillId="0" borderId="0" applyNumberForma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42" fillId="34" borderId="0" applyNumberFormat="0" applyBorder="0" applyAlignment="0" applyProtection="0"/>
    <xf numFmtId="0" fontId="42" fillId="30" borderId="0" applyNumberFormat="0" applyBorder="0" applyAlignment="0" applyProtection="0"/>
    <xf numFmtId="0" fontId="42" fillId="26" borderId="0" applyNumberFormat="0" applyBorder="0" applyAlignment="0" applyProtection="0"/>
    <xf numFmtId="0" fontId="42" fillId="22" borderId="0" applyNumberFormat="0" applyBorder="0" applyAlignment="0" applyProtection="0"/>
    <xf numFmtId="0" fontId="42" fillId="18" borderId="0" applyNumberFormat="0" applyBorder="0" applyAlignment="0" applyProtection="0"/>
    <xf numFmtId="0" fontId="42" fillId="14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24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0" applyNumberFormat="0" applyBorder="0" applyAlignment="0" applyProtection="0"/>
    <xf numFmtId="0" fontId="1" fillId="28" borderId="0" applyNumberFormat="0" applyBorder="0" applyAlignment="0" applyProtection="0"/>
    <xf numFmtId="0" fontId="61" fillId="6" borderId="0" applyNumberFormat="0" applyBorder="0" applyAlignment="0" applyProtection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1" fillId="0" borderId="0"/>
    <xf numFmtId="0" fontId="62" fillId="0" borderId="0"/>
    <xf numFmtId="0" fontId="62" fillId="0" borderId="0"/>
    <xf numFmtId="0" fontId="62" fillId="0" borderId="0"/>
    <xf numFmtId="0" fontId="1" fillId="0" borderId="0"/>
    <xf numFmtId="0" fontId="1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1" fillId="10" borderId="54" applyNumberFormat="0" applyFont="0" applyAlignment="0" applyProtection="0"/>
    <xf numFmtId="170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64" fillId="0" borderId="0" applyFont="0" applyFill="0" applyBorder="0" applyAlignment="0" applyProtection="0"/>
    <xf numFmtId="171" fontId="3" fillId="0" borderId="0" applyFont="0" applyFill="0" applyBorder="0" applyAlignment="0" applyProtection="0"/>
    <xf numFmtId="166" fontId="3" fillId="0" borderId="0" applyNumberFormat="0" applyFill="0" applyBorder="0" applyAlignment="0" applyProtection="0"/>
    <xf numFmtId="43" fontId="44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NumberFormat="0" applyFill="0" applyBorder="0" applyAlignment="0" applyProtection="0"/>
    <xf numFmtId="43" fontId="65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6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4" fillId="0" borderId="0"/>
    <xf numFmtId="0" fontId="63" fillId="0" borderId="0"/>
    <xf numFmtId="0" fontId="60" fillId="0" borderId="0"/>
    <xf numFmtId="0" fontId="60" fillId="0" borderId="0"/>
    <xf numFmtId="9" fontId="64" fillId="0" borderId="0" applyFont="0" applyFill="0" applyBorder="0" applyAlignment="0" applyProtection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60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2">
    <xf numFmtId="0" fontId="0" fillId="0" borderId="0" xfId="0"/>
    <xf numFmtId="3" fontId="0" fillId="0" borderId="0" xfId="0" applyNumberFormat="1"/>
    <xf numFmtId="17" fontId="0" fillId="0" borderId="0" xfId="0" applyNumberFormat="1"/>
    <xf numFmtId="16" fontId="0" fillId="0" borderId="0" xfId="0" applyNumberFormat="1"/>
    <xf numFmtId="0" fontId="5" fillId="2" borderId="0" xfId="0" applyFont="1" applyFill="1"/>
    <xf numFmtId="0" fontId="8" fillId="2" borderId="0" xfId="0" applyFont="1" applyFill="1"/>
    <xf numFmtId="3" fontId="5" fillId="2" borderId="0" xfId="0" applyNumberFormat="1" applyFont="1" applyFill="1"/>
    <xf numFmtId="0" fontId="10" fillId="2" borderId="1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1" fillId="2" borderId="1" xfId="0" applyFont="1" applyFill="1" applyBorder="1"/>
    <xf numFmtId="3" fontId="11" fillId="2" borderId="1" xfId="0" applyNumberFormat="1" applyFont="1" applyFill="1" applyBorder="1"/>
    <xf numFmtId="3" fontId="11" fillId="2" borderId="3" xfId="0" applyNumberFormat="1" applyFont="1" applyFill="1" applyBorder="1"/>
    <xf numFmtId="3" fontId="11" fillId="2" borderId="4" xfId="0" applyNumberFormat="1" applyFont="1" applyFill="1" applyBorder="1"/>
    <xf numFmtId="0" fontId="11" fillId="2" borderId="5" xfId="0" applyFont="1" applyFill="1" applyBorder="1"/>
    <xf numFmtId="3" fontId="11" fillId="2" borderId="5" xfId="0" applyNumberFormat="1" applyFont="1" applyFill="1" applyBorder="1"/>
    <xf numFmtId="0" fontId="11" fillId="2" borderId="6" xfId="0" applyFont="1" applyFill="1" applyBorder="1"/>
    <xf numFmtId="3" fontId="11" fillId="2" borderId="6" xfId="0" applyNumberFormat="1" applyFont="1" applyFill="1" applyBorder="1"/>
    <xf numFmtId="3" fontId="11" fillId="2" borderId="7" xfId="0" applyNumberFormat="1" applyFont="1" applyFill="1" applyBorder="1"/>
    <xf numFmtId="3" fontId="10" fillId="2" borderId="6" xfId="0" applyNumberFormat="1" applyFont="1" applyFill="1" applyBorder="1"/>
    <xf numFmtId="3" fontId="10" fillId="2" borderId="2" xfId="0" applyNumberFormat="1" applyFont="1" applyFill="1" applyBorder="1"/>
    <xf numFmtId="17" fontId="12" fillId="2" borderId="0" xfId="0" applyNumberFormat="1" applyFont="1" applyFill="1" applyAlignment="1">
      <alignment horizontal="left"/>
    </xf>
    <xf numFmtId="3" fontId="3" fillId="0" borderId="0" xfId="0" applyNumberFormat="1" applyFont="1"/>
    <xf numFmtId="3" fontId="3" fillId="0" borderId="8" xfId="3" applyNumberFormat="1" applyBorder="1"/>
    <xf numFmtId="3" fontId="3" fillId="0" borderId="9" xfId="4" applyNumberFormat="1" applyBorder="1"/>
    <xf numFmtId="17" fontId="13" fillId="2" borderId="0" xfId="0" applyNumberFormat="1" applyFont="1" applyFill="1" applyAlignment="1">
      <alignment wrapText="1"/>
    </xf>
    <xf numFmtId="17" fontId="3" fillId="0" borderId="0" xfId="0" applyNumberFormat="1" applyFont="1"/>
    <xf numFmtId="0" fontId="14" fillId="2" borderId="0" xfId="0" applyFont="1" applyFill="1" applyAlignment="1">
      <alignment wrapText="1"/>
    </xf>
    <xf numFmtId="0" fontId="14" fillId="2" borderId="0" xfId="0" applyFont="1" applyFill="1" applyAlignment="1" applyProtection="1">
      <alignment wrapText="1"/>
      <protection locked="0"/>
    </xf>
    <xf numFmtId="49" fontId="14" fillId="2" borderId="0" xfId="0" applyNumberFormat="1" applyFont="1" applyFill="1" applyAlignment="1" applyProtection="1">
      <alignment wrapText="1"/>
      <protection locked="0"/>
    </xf>
    <xf numFmtId="0" fontId="14" fillId="2" borderId="0" xfId="0" applyFont="1" applyFill="1" applyAlignment="1">
      <alignment horizontal="right" wrapText="1"/>
    </xf>
    <xf numFmtId="0" fontId="15" fillId="2" borderId="0" xfId="0" applyFont="1" applyFill="1" applyAlignment="1">
      <alignment horizontal="right" vertical="center" wrapText="1"/>
    </xf>
    <xf numFmtId="0" fontId="10" fillId="2" borderId="6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8" fillId="3" borderId="3" xfId="0" applyFont="1" applyFill="1" applyBorder="1"/>
    <xf numFmtId="0" fontId="8" fillId="3" borderId="10" xfId="0" applyFont="1" applyFill="1" applyBorder="1"/>
    <xf numFmtId="0" fontId="8" fillId="3" borderId="11" xfId="0" applyFont="1" applyFill="1" applyBorder="1"/>
    <xf numFmtId="0" fontId="8" fillId="3" borderId="0" xfId="0" applyFont="1" applyFill="1"/>
    <xf numFmtId="0" fontId="14" fillId="3" borderId="4" xfId="0" applyFont="1" applyFill="1" applyBorder="1" applyAlignment="1">
      <alignment wrapText="1"/>
    </xf>
    <xf numFmtId="0" fontId="18" fillId="3" borderId="12" xfId="0" applyFont="1" applyFill="1" applyBorder="1" applyAlignment="1">
      <alignment horizontal="center" vertical="center"/>
    </xf>
    <xf numFmtId="0" fontId="19" fillId="3" borderId="12" xfId="0" applyFont="1" applyFill="1" applyBorder="1" applyAlignment="1">
      <alignment horizontal="center"/>
    </xf>
    <xf numFmtId="0" fontId="19" fillId="3" borderId="11" xfId="0" applyFont="1" applyFill="1" applyBorder="1" applyAlignment="1">
      <alignment horizontal="center"/>
    </xf>
    <xf numFmtId="0" fontId="17" fillId="3" borderId="0" xfId="0" applyFont="1" applyFill="1"/>
    <xf numFmtId="0" fontId="18" fillId="3" borderId="13" xfId="0" applyFont="1" applyFill="1" applyBorder="1" applyAlignment="1">
      <alignment horizontal="center" vertical="center"/>
    </xf>
    <xf numFmtId="0" fontId="19" fillId="3" borderId="13" xfId="0" applyFont="1" applyFill="1" applyBorder="1" applyAlignment="1">
      <alignment horizontal="center"/>
    </xf>
    <xf numFmtId="0" fontId="19" fillId="3" borderId="14" xfId="0" applyFont="1" applyFill="1" applyBorder="1" applyAlignment="1">
      <alignment horizontal="center"/>
    </xf>
    <xf numFmtId="0" fontId="5" fillId="3" borderId="15" xfId="0" applyFont="1" applyFill="1" applyBorder="1"/>
    <xf numFmtId="0" fontId="6" fillId="3" borderId="12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5" fillId="3" borderId="0" xfId="0" applyFont="1" applyFill="1"/>
    <xf numFmtId="3" fontId="8" fillId="3" borderId="16" xfId="2" applyNumberFormat="1" applyFont="1" applyFill="1" applyBorder="1" applyAlignment="1">
      <alignment horizontal="center"/>
    </xf>
    <xf numFmtId="10" fontId="8" fillId="3" borderId="16" xfId="5" applyNumberFormat="1" applyFont="1" applyFill="1" applyBorder="1" applyAlignment="1">
      <alignment horizontal="center"/>
    </xf>
    <xf numFmtId="4" fontId="8" fillId="3" borderId="0" xfId="0" applyNumberFormat="1" applyFont="1" applyFill="1"/>
    <xf numFmtId="0" fontId="8" fillId="3" borderId="17" xfId="0" applyFont="1" applyFill="1" applyBorder="1"/>
    <xf numFmtId="0" fontId="8" fillId="3" borderId="18" xfId="0" applyFont="1" applyFill="1" applyBorder="1"/>
    <xf numFmtId="0" fontId="8" fillId="3" borderId="13" xfId="0" applyFont="1" applyFill="1" applyBorder="1"/>
    <xf numFmtId="0" fontId="8" fillId="3" borderId="13" xfId="0" applyFont="1" applyFill="1" applyBorder="1" applyAlignment="1">
      <alignment horizontal="center"/>
    </xf>
    <xf numFmtId="0" fontId="8" fillId="3" borderId="14" xfId="0" applyFont="1" applyFill="1" applyBorder="1" applyAlignment="1">
      <alignment horizontal="center"/>
    </xf>
    <xf numFmtId="168" fontId="16" fillId="3" borderId="17" xfId="0" applyNumberFormat="1" applyFont="1" applyFill="1" applyBorder="1" applyAlignment="1">
      <alignment horizontal="center" vertical="center"/>
    </xf>
    <xf numFmtId="168" fontId="16" fillId="3" borderId="13" xfId="0" applyNumberFormat="1" applyFont="1" applyFill="1" applyBorder="1" applyAlignment="1">
      <alignment horizontal="center" vertical="center"/>
    </xf>
    <xf numFmtId="3" fontId="16" fillId="3" borderId="13" xfId="0" applyNumberFormat="1" applyFont="1" applyFill="1" applyBorder="1" applyAlignment="1">
      <alignment horizontal="center" vertical="center"/>
    </xf>
    <xf numFmtId="10" fontId="16" fillId="3" borderId="13" xfId="5" applyNumberFormat="1" applyFont="1" applyFill="1" applyBorder="1"/>
    <xf numFmtId="168" fontId="16" fillId="3" borderId="19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9" fillId="3" borderId="3" xfId="0" applyFont="1" applyFill="1" applyBorder="1" applyAlignment="1">
      <alignment horizontal="left" vertical="center"/>
    </xf>
    <xf numFmtId="0" fontId="19" fillId="3" borderId="10" xfId="0" applyFont="1" applyFill="1" applyBorder="1" applyAlignment="1">
      <alignment horizontal="lef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/>
    <xf numFmtId="0" fontId="6" fillId="3" borderId="11" xfId="0" applyFont="1" applyFill="1" applyBorder="1"/>
    <xf numFmtId="0" fontId="8" fillId="3" borderId="4" xfId="0" applyFont="1" applyFill="1" applyBorder="1"/>
    <xf numFmtId="0" fontId="7" fillId="3" borderId="0" xfId="0" applyFont="1" applyFill="1"/>
    <xf numFmtId="3" fontId="8" fillId="3" borderId="20" xfId="0" applyNumberFormat="1" applyFont="1" applyFill="1" applyBorder="1"/>
    <xf numFmtId="3" fontId="7" fillId="3" borderId="20" xfId="0" applyNumberFormat="1" applyFont="1" applyFill="1" applyBorder="1"/>
    <xf numFmtId="3" fontId="8" fillId="3" borderId="0" xfId="0" applyNumberFormat="1" applyFont="1" applyFill="1"/>
    <xf numFmtId="0" fontId="8" fillId="3" borderId="20" xfId="0" applyFont="1" applyFill="1" applyBorder="1"/>
    <xf numFmtId="0" fontId="9" fillId="3" borderId="4" xfId="0" applyFont="1" applyFill="1" applyBorder="1"/>
    <xf numFmtId="0" fontId="9" fillId="3" borderId="0" xfId="0" applyFont="1" applyFill="1"/>
    <xf numFmtId="3" fontId="5" fillId="3" borderId="0" xfId="0" applyNumberFormat="1" applyFont="1" applyFill="1"/>
    <xf numFmtId="0" fontId="5" fillId="3" borderId="20" xfId="0" applyFont="1" applyFill="1" applyBorder="1"/>
    <xf numFmtId="3" fontId="5" fillId="3" borderId="21" xfId="0" applyNumberFormat="1" applyFont="1" applyFill="1" applyBorder="1"/>
    <xf numFmtId="0" fontId="5" fillId="3" borderId="21" xfId="0" applyFont="1" applyFill="1" applyBorder="1"/>
    <xf numFmtId="0" fontId="5" fillId="3" borderId="14" xfId="0" applyFont="1" applyFill="1" applyBorder="1"/>
    <xf numFmtId="17" fontId="5" fillId="3" borderId="0" xfId="0" applyNumberFormat="1" applyFont="1" applyFill="1"/>
    <xf numFmtId="0" fontId="6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quotePrefix="1" applyFont="1" applyFill="1" applyAlignment="1">
      <alignment horizontal="center"/>
    </xf>
    <xf numFmtId="0" fontId="6" fillId="3" borderId="0" xfId="0" applyFont="1" applyFill="1"/>
    <xf numFmtId="168" fontId="5" fillId="3" borderId="0" xfId="2" applyNumberFormat="1" applyFont="1" applyFill="1"/>
    <xf numFmtId="9" fontId="5" fillId="3" borderId="0" xfId="0" quotePrefix="1" applyNumberFormat="1" applyFont="1" applyFill="1" applyAlignment="1">
      <alignment horizontal="right"/>
    </xf>
    <xf numFmtId="10" fontId="5" fillId="3" borderId="0" xfId="0" applyNumberFormat="1" applyFont="1" applyFill="1"/>
    <xf numFmtId="9" fontId="5" fillId="3" borderId="0" xfId="0" applyNumberFormat="1" applyFont="1" applyFill="1"/>
    <xf numFmtId="168" fontId="5" fillId="3" borderId="0" xfId="2" quotePrefix="1" applyNumberFormat="1" applyFont="1" applyFill="1" applyAlignment="1">
      <alignment horizontal="right"/>
    </xf>
    <xf numFmtId="168" fontId="6" fillId="3" borderId="0" xfId="0" applyNumberFormat="1" applyFont="1" applyFill="1"/>
    <xf numFmtId="0" fontId="4" fillId="3" borderId="0" xfId="0" applyFont="1" applyFill="1" applyAlignment="1">
      <alignment horizontal="centerContinuous"/>
    </xf>
    <xf numFmtId="0" fontId="6" fillId="3" borderId="0" xfId="0" applyFont="1" applyFill="1" applyAlignment="1">
      <alignment horizontal="centerContinuous"/>
    </xf>
    <xf numFmtId="0" fontId="5" fillId="3" borderId="0" xfId="0" applyFont="1" applyFill="1" applyAlignment="1">
      <alignment horizontal="centerContinuous"/>
    </xf>
    <xf numFmtId="0" fontId="20" fillId="3" borderId="0" xfId="0" applyFont="1" applyFill="1"/>
    <xf numFmtId="10" fontId="8" fillId="3" borderId="0" xfId="5" applyNumberFormat="1" applyFont="1" applyFill="1"/>
    <xf numFmtId="10" fontId="8" fillId="3" borderId="20" xfId="5" quotePrefix="1" applyNumberFormat="1" applyFont="1" applyFill="1" applyBorder="1" applyAlignment="1">
      <alignment horizontal="center"/>
    </xf>
    <xf numFmtId="0" fontId="21" fillId="2" borderId="0" xfId="0" applyFont="1" applyFill="1" applyAlignment="1" applyProtection="1">
      <alignment wrapText="1"/>
      <protection locked="0"/>
    </xf>
    <xf numFmtId="0" fontId="21" fillId="2" borderId="0" xfId="0" applyFont="1" applyFill="1" applyAlignment="1">
      <alignment wrapText="1"/>
    </xf>
    <xf numFmtId="0" fontId="22" fillId="2" borderId="0" xfId="0" applyFont="1" applyFill="1"/>
    <xf numFmtId="3" fontId="7" fillId="3" borderId="16" xfId="2" applyNumberFormat="1" applyFont="1" applyFill="1" applyBorder="1" applyAlignment="1">
      <alignment horizontal="center"/>
    </xf>
    <xf numFmtId="0" fontId="23" fillId="2" borderId="0" xfId="0" applyFont="1" applyFill="1"/>
    <xf numFmtId="1" fontId="24" fillId="2" borderId="29" xfId="0" applyNumberFormat="1" applyFont="1" applyFill="1" applyBorder="1" applyAlignment="1">
      <alignment vertical="center"/>
    </xf>
    <xf numFmtId="1" fontId="25" fillId="2" borderId="39" xfId="0" quotePrefix="1" applyNumberFormat="1" applyFont="1" applyFill="1" applyBorder="1" applyAlignment="1">
      <alignment horizontal="left"/>
    </xf>
    <xf numFmtId="1" fontId="25" fillId="2" borderId="0" xfId="0" quotePrefix="1" applyNumberFormat="1" applyFont="1" applyFill="1" applyAlignment="1">
      <alignment horizontal="left"/>
    </xf>
    <xf numFmtId="1" fontId="26" fillId="2" borderId="39" xfId="0" applyNumberFormat="1" applyFont="1" applyFill="1" applyBorder="1"/>
    <xf numFmtId="1" fontId="26" fillId="2" borderId="0" xfId="0" applyNumberFormat="1" applyFont="1" applyFill="1"/>
    <xf numFmtId="1" fontId="27" fillId="2" borderId="0" xfId="0" applyNumberFormat="1" applyFont="1" applyFill="1" applyAlignment="1">
      <alignment horizontal="left"/>
    </xf>
    <xf numFmtId="1" fontId="27" fillId="2" borderId="0" xfId="0" applyNumberFormat="1" applyFont="1" applyFill="1"/>
    <xf numFmtId="1" fontId="27" fillId="2" borderId="40" xfId="0" applyNumberFormat="1" applyFont="1" applyFill="1" applyBorder="1"/>
    <xf numFmtId="0" fontId="27" fillId="2" borderId="0" xfId="0" applyFont="1" applyFill="1"/>
    <xf numFmtId="1" fontId="27" fillId="2" borderId="28" xfId="0" applyNumberFormat="1" applyFont="1" applyFill="1" applyBorder="1"/>
    <xf numFmtId="1" fontId="27" fillId="2" borderId="41" xfId="0" applyNumberFormat="1" applyFont="1" applyFill="1" applyBorder="1"/>
    <xf numFmtId="1" fontId="8" fillId="2" borderId="34" xfId="0" applyNumberFormat="1" applyFont="1" applyFill="1" applyBorder="1"/>
    <xf numFmtId="0" fontId="8" fillId="3" borderId="42" xfId="0" applyFont="1" applyFill="1" applyBorder="1"/>
    <xf numFmtId="3" fontId="8" fillId="2" borderId="29" xfId="2" applyNumberFormat="1" applyFont="1" applyFill="1" applyBorder="1" applyAlignment="1">
      <alignment horizontal="center"/>
    </xf>
    <xf numFmtId="167" fontId="0" fillId="0" borderId="0" xfId="2" applyFont="1"/>
    <xf numFmtId="164" fontId="0" fillId="0" borderId="0" xfId="0" applyNumberFormat="1"/>
    <xf numFmtId="4" fontId="0" fillId="0" borderId="0" xfId="0" applyNumberFormat="1"/>
    <xf numFmtId="10" fontId="7" fillId="3" borderId="20" xfId="5" quotePrefix="1" applyNumberFormat="1" applyFont="1" applyFill="1" applyBorder="1" applyAlignment="1">
      <alignment horizontal="center"/>
    </xf>
    <xf numFmtId="1" fontId="18" fillId="2" borderId="29" xfId="0" applyNumberFormat="1" applyFont="1" applyFill="1" applyBorder="1" applyAlignment="1">
      <alignment horizontal="center" vertical="center"/>
    </xf>
    <xf numFmtId="3" fontId="2" fillId="0" borderId="0" xfId="0" applyNumberFormat="1" applyFont="1"/>
    <xf numFmtId="10" fontId="8" fillId="2" borderId="29" xfId="5" applyNumberFormat="1" applyFont="1" applyFill="1" applyBorder="1" applyAlignment="1">
      <alignment horizontal="center"/>
    </xf>
    <xf numFmtId="10" fontId="8" fillId="2" borderId="30" xfId="5" quotePrefix="1" applyNumberFormat="1" applyFont="1" applyFill="1" applyBorder="1" applyAlignment="1">
      <alignment horizontal="center"/>
    </xf>
    <xf numFmtId="3" fontId="11" fillId="3" borderId="3" xfId="0" applyNumberFormat="1" applyFont="1" applyFill="1" applyBorder="1"/>
    <xf numFmtId="3" fontId="11" fillId="3" borderId="1" xfId="0" applyNumberFormat="1" applyFont="1" applyFill="1" applyBorder="1"/>
    <xf numFmtId="3" fontId="11" fillId="3" borderId="4" xfId="0" applyNumberFormat="1" applyFont="1" applyFill="1" applyBorder="1"/>
    <xf numFmtId="3" fontId="11" fillId="3" borderId="5" xfId="0" applyNumberFormat="1" applyFont="1" applyFill="1" applyBorder="1"/>
    <xf numFmtId="1" fontId="8" fillId="2" borderId="16" xfId="0" applyNumberFormat="1" applyFont="1" applyFill="1" applyBorder="1"/>
    <xf numFmtId="1" fontId="8" fillId="2" borderId="29" xfId="2" applyNumberFormat="1" applyFont="1" applyFill="1" applyBorder="1"/>
    <xf numFmtId="1" fontId="8" fillId="2" borderId="29" xfId="2" applyNumberFormat="1" applyFont="1" applyFill="1" applyBorder="1" applyAlignment="1">
      <alignment horizontal="center"/>
    </xf>
    <xf numFmtId="3" fontId="8" fillId="3" borderId="29" xfId="2" applyNumberFormat="1" applyFont="1" applyFill="1" applyBorder="1" applyAlignment="1">
      <alignment horizontal="center"/>
    </xf>
    <xf numFmtId="0" fontId="7" fillId="3" borderId="42" xfId="0" applyFont="1" applyFill="1" applyBorder="1"/>
    <xf numFmtId="0" fontId="28" fillId="3" borderId="42" xfId="0" applyFont="1" applyFill="1" applyBorder="1"/>
    <xf numFmtId="3" fontId="28" fillId="3" borderId="16" xfId="2" applyNumberFormat="1" applyFont="1" applyFill="1" applyBorder="1" applyAlignment="1">
      <alignment horizontal="center"/>
    </xf>
    <xf numFmtId="10" fontId="28" fillId="3" borderId="0" xfId="5" applyNumberFormat="1" applyFont="1" applyFill="1"/>
    <xf numFmtId="4" fontId="28" fillId="3" borderId="0" xfId="0" applyNumberFormat="1" applyFont="1" applyFill="1"/>
    <xf numFmtId="0" fontId="28" fillId="3" borderId="0" xfId="0" applyFont="1" applyFill="1"/>
    <xf numFmtId="1" fontId="7" fillId="2" borderId="34" xfId="0" applyNumberFormat="1" applyFont="1" applyFill="1" applyBorder="1"/>
    <xf numFmtId="3" fontId="8" fillId="0" borderId="16" xfId="2" applyNumberFormat="1" applyFont="1" applyFill="1" applyBorder="1" applyAlignment="1">
      <alignment horizontal="center"/>
    </xf>
    <xf numFmtId="3" fontId="3" fillId="2" borderId="0" xfId="2" applyNumberFormat="1" applyFont="1" applyFill="1" applyAlignment="1">
      <alignment horizontal="right"/>
    </xf>
    <xf numFmtId="1" fontId="8" fillId="2" borderId="24" xfId="0" applyNumberFormat="1" applyFont="1" applyFill="1" applyBorder="1"/>
    <xf numFmtId="1" fontId="8" fillId="2" borderId="25" xfId="0" applyNumberFormat="1" applyFont="1" applyFill="1" applyBorder="1"/>
    <xf numFmtId="1" fontId="8" fillId="2" borderId="26" xfId="0" applyNumberFormat="1" applyFont="1" applyFill="1" applyBorder="1"/>
    <xf numFmtId="1" fontId="14" fillId="2" borderId="27" xfId="0" applyNumberFormat="1" applyFont="1" applyFill="1" applyBorder="1" applyAlignment="1">
      <alignment wrapText="1"/>
    </xf>
    <xf numFmtId="1" fontId="14" fillId="2" borderId="28" xfId="0" applyNumberFormat="1" applyFont="1" applyFill="1" applyBorder="1" applyAlignment="1">
      <alignment wrapText="1"/>
    </xf>
    <xf numFmtId="1" fontId="18" fillId="2" borderId="16" xfId="0" applyNumberFormat="1" applyFont="1" applyFill="1" applyBorder="1" applyAlignment="1">
      <alignment horizontal="center" vertical="center"/>
    </xf>
    <xf numFmtId="1" fontId="18" fillId="2" borderId="30" xfId="0" quotePrefix="1" applyNumberFormat="1" applyFont="1" applyFill="1" applyBorder="1" applyAlignment="1">
      <alignment horizontal="center" vertical="center"/>
    </xf>
    <xf numFmtId="1" fontId="7" fillId="2" borderId="31" xfId="0" applyNumberFormat="1" applyFont="1" applyFill="1" applyBorder="1" applyAlignment="1">
      <alignment horizontal="center"/>
    </xf>
    <xf numFmtId="1" fontId="7" fillId="2" borderId="12" xfId="0" applyNumberFormat="1" applyFont="1" applyFill="1" applyBorder="1" applyAlignment="1">
      <alignment horizontal="center"/>
    </xf>
    <xf numFmtId="1" fontId="7" fillId="2" borderId="32" xfId="0" applyNumberFormat="1" applyFont="1" applyFill="1" applyBorder="1" applyAlignment="1">
      <alignment horizontal="center"/>
    </xf>
    <xf numFmtId="1" fontId="7" fillId="2" borderId="33" xfId="0" applyNumberFormat="1" applyFont="1" applyFill="1" applyBorder="1"/>
    <xf numFmtId="1" fontId="7" fillId="2" borderId="16" xfId="0" applyNumberFormat="1" applyFont="1" applyFill="1" applyBorder="1"/>
    <xf numFmtId="3" fontId="8" fillId="2" borderId="0" xfId="0" applyNumberFormat="1" applyFont="1" applyFill="1"/>
    <xf numFmtId="3" fontId="7" fillId="2" borderId="0" xfId="0" applyNumberFormat="1" applyFont="1" applyFill="1"/>
    <xf numFmtId="3" fontId="8" fillId="2" borderId="29" xfId="2" applyNumberFormat="1" applyFont="1" applyFill="1" applyBorder="1"/>
    <xf numFmtId="3" fontId="8" fillId="2" borderId="29" xfId="5" applyNumberFormat="1" applyFont="1" applyFill="1" applyBorder="1"/>
    <xf numFmtId="1" fontId="8" fillId="2" borderId="29" xfId="5" applyNumberFormat="1" applyFont="1" applyFill="1" applyBorder="1"/>
    <xf numFmtId="1" fontId="8" fillId="2" borderId="30" xfId="5" applyNumberFormat="1" applyFont="1" applyFill="1" applyBorder="1"/>
    <xf numFmtId="1" fontId="16" fillId="2" borderId="35" xfId="0" applyNumberFormat="1" applyFont="1" applyFill="1" applyBorder="1" applyAlignment="1">
      <alignment vertical="center"/>
    </xf>
    <xf numFmtId="1" fontId="16" fillId="2" borderId="36" xfId="0" applyNumberFormat="1" applyFont="1" applyFill="1" applyBorder="1" applyAlignment="1">
      <alignment vertical="center"/>
    </xf>
    <xf numFmtId="1" fontId="16" fillId="2" borderId="37" xfId="0" applyNumberFormat="1" applyFont="1" applyFill="1" applyBorder="1" applyAlignment="1">
      <alignment vertical="center"/>
    </xf>
    <xf numFmtId="1" fontId="16" fillId="2" borderId="37" xfId="0" applyNumberFormat="1" applyFont="1" applyFill="1" applyBorder="1" applyAlignment="1">
      <alignment horizontal="center" vertical="center"/>
    </xf>
    <xf numFmtId="3" fontId="16" fillId="2" borderId="37" xfId="0" applyNumberFormat="1" applyFont="1" applyFill="1" applyBorder="1" applyAlignment="1">
      <alignment horizontal="center" vertical="center"/>
    </xf>
    <xf numFmtId="1" fontId="16" fillId="2" borderId="38" xfId="0" applyNumberFormat="1" applyFont="1" applyFill="1" applyBorder="1" applyAlignment="1">
      <alignment vertical="center"/>
    </xf>
    <xf numFmtId="41" fontId="8" fillId="2" borderId="0" xfId="6" applyFont="1" applyFill="1"/>
    <xf numFmtId="1" fontId="8" fillId="2" borderId="0" xfId="0" applyNumberFormat="1" applyFont="1" applyFill="1"/>
    <xf numFmtId="1" fontId="8" fillId="2" borderId="40" xfId="0" applyNumberFormat="1" applyFont="1" applyFill="1" applyBorder="1"/>
    <xf numFmtId="1" fontId="8" fillId="2" borderId="39" xfId="0" applyNumberFormat="1" applyFont="1" applyFill="1" applyBorder="1" applyAlignment="1">
      <alignment horizontal="centerContinuous"/>
    </xf>
    <xf numFmtId="1" fontId="8" fillId="2" borderId="0" xfId="0" applyNumberFormat="1" applyFont="1" applyFill="1" applyAlignment="1">
      <alignment horizontal="centerContinuous"/>
    </xf>
    <xf numFmtId="1" fontId="8" fillId="2" borderId="39" xfId="0" applyNumberFormat="1" applyFont="1" applyFill="1" applyBorder="1"/>
    <xf numFmtId="1" fontId="9" fillId="2" borderId="39" xfId="0" applyNumberFormat="1" applyFont="1" applyFill="1" applyBorder="1" applyAlignment="1">
      <alignment horizontal="left"/>
    </xf>
    <xf numFmtId="1" fontId="9" fillId="2" borderId="0" xfId="0" applyNumberFormat="1" applyFont="1" applyFill="1" applyAlignment="1">
      <alignment horizontal="left"/>
    </xf>
    <xf numFmtId="17" fontId="2" fillId="2" borderId="0" xfId="0" applyNumberFormat="1" applyFont="1" applyFill="1" applyAlignment="1">
      <alignment horizontal="left"/>
    </xf>
    <xf numFmtId="0" fontId="0" fillId="0" borderId="0" xfId="0" applyAlignment="1">
      <alignment wrapText="1"/>
    </xf>
    <xf numFmtId="0" fontId="8" fillId="2" borderId="0" xfId="0" applyFont="1" applyFill="1" applyAlignment="1">
      <alignment wrapText="1"/>
    </xf>
    <xf numFmtId="168" fontId="8" fillId="2" borderId="0" xfId="2" applyNumberFormat="1" applyFont="1" applyFill="1"/>
    <xf numFmtId="0" fontId="11" fillId="0" borderId="5" xfId="0" applyFont="1" applyBorder="1"/>
    <xf numFmtId="3" fontId="11" fillId="0" borderId="5" xfId="0" applyNumberFormat="1" applyFont="1" applyBorder="1"/>
    <xf numFmtId="3" fontId="11" fillId="0" borderId="4" xfId="0" applyNumberFormat="1" applyFont="1" applyBorder="1"/>
    <xf numFmtId="0" fontId="8" fillId="0" borderId="0" xfId="0" applyFont="1"/>
    <xf numFmtId="1" fontId="18" fillId="2" borderId="43" xfId="0" applyNumberFormat="1" applyFont="1" applyFill="1" applyBorder="1" applyAlignment="1">
      <alignment horizontal="center" vertical="center"/>
    </xf>
    <xf numFmtId="1" fontId="18" fillId="2" borderId="18" xfId="0" applyNumberFormat="1" applyFont="1" applyFill="1" applyBorder="1" applyAlignment="1">
      <alignment horizontal="center" vertical="center"/>
    </xf>
    <xf numFmtId="1" fontId="15" fillId="2" borderId="39" xfId="0" applyNumberFormat="1" applyFont="1" applyFill="1" applyBorder="1" applyAlignment="1">
      <alignment horizontal="center" vertical="center" wrapText="1"/>
    </xf>
    <xf numFmtId="1" fontId="15" fillId="2" borderId="0" xfId="0" applyNumberFormat="1" applyFont="1" applyFill="1" applyAlignment="1">
      <alignment horizontal="center" vertical="center" wrapText="1"/>
    </xf>
    <xf numFmtId="1" fontId="15" fillId="2" borderId="40" xfId="0" applyNumberFormat="1" applyFont="1" applyFill="1" applyBorder="1" applyAlignment="1">
      <alignment horizontal="center" vertical="center" wrapText="1"/>
    </xf>
    <xf numFmtId="1" fontId="14" fillId="2" borderId="28" xfId="0" applyNumberFormat="1" applyFont="1" applyFill="1" applyBorder="1" applyAlignment="1">
      <alignment horizontal="right" wrapText="1"/>
    </xf>
    <xf numFmtId="1" fontId="14" fillId="2" borderId="41" xfId="0" applyNumberFormat="1" applyFont="1" applyFill="1" applyBorder="1" applyAlignment="1">
      <alignment horizontal="right" wrapText="1"/>
    </xf>
    <xf numFmtId="1" fontId="8" fillId="2" borderId="27" xfId="0" applyNumberFormat="1" applyFont="1" applyFill="1" applyBorder="1" applyAlignment="1">
      <alignment horizontal="center"/>
    </xf>
    <xf numFmtId="1" fontId="8" fillId="2" borderId="28" xfId="0" applyNumberFormat="1" applyFont="1" applyFill="1" applyBorder="1" applyAlignment="1">
      <alignment horizontal="center"/>
    </xf>
    <xf numFmtId="1" fontId="18" fillId="2" borderId="44" xfId="0" applyNumberFormat="1" applyFont="1" applyFill="1" applyBorder="1" applyAlignment="1">
      <alignment horizontal="center" vertical="center"/>
    </xf>
    <xf numFmtId="1" fontId="18" fillId="2" borderId="45" xfId="0" applyNumberFormat="1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15" fillId="3" borderId="20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right" wrapText="1"/>
    </xf>
    <xf numFmtId="0" fontId="14" fillId="3" borderId="20" xfId="0" applyFont="1" applyFill="1" applyBorder="1" applyAlignment="1">
      <alignment horizontal="right" wrapText="1"/>
    </xf>
    <xf numFmtId="0" fontId="18" fillId="3" borderId="15" xfId="0" applyFont="1" applyFill="1" applyBorder="1" applyAlignment="1">
      <alignment horizontal="center" vertical="center"/>
    </xf>
    <xf numFmtId="0" fontId="18" fillId="3" borderId="17" xfId="0" applyFont="1" applyFill="1" applyBorder="1" applyAlignment="1">
      <alignment horizontal="center" vertical="center"/>
    </xf>
    <xf numFmtId="0" fontId="18" fillId="3" borderId="32" xfId="0" applyFont="1" applyFill="1" applyBorder="1" applyAlignment="1">
      <alignment horizontal="center" vertical="center"/>
    </xf>
    <xf numFmtId="0" fontId="18" fillId="3" borderId="18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/>
    </xf>
    <xf numFmtId="0" fontId="8" fillId="3" borderId="21" xfId="0" applyFont="1" applyFill="1" applyBorder="1" applyAlignment="1">
      <alignment horizontal="center"/>
    </xf>
    <xf numFmtId="17" fontId="13" fillId="2" borderId="0" xfId="0" applyNumberFormat="1" applyFont="1" applyFill="1" applyAlignment="1">
      <alignment horizontal="left" wrapText="1"/>
    </xf>
    <xf numFmtId="0" fontId="15" fillId="2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/>
    </xf>
    <xf numFmtId="0" fontId="10" fillId="2" borderId="23" xfId="0" applyFont="1" applyFill="1" applyBorder="1" applyAlignment="1">
      <alignment horizontal="center"/>
    </xf>
    <xf numFmtId="0" fontId="10" fillId="2" borderId="46" xfId="0" applyFont="1" applyFill="1" applyBorder="1" applyAlignment="1">
      <alignment horizontal="center"/>
    </xf>
    <xf numFmtId="0" fontId="14" fillId="2" borderId="21" xfId="0" applyFont="1" applyFill="1" applyBorder="1" applyAlignment="1">
      <alignment horizontal="right" wrapText="1"/>
    </xf>
  </cellXfs>
  <cellStyles count="417">
    <cellStyle name="20% - Énfasis1" xfId="22" builtinId="30" customBuiltin="1"/>
    <cellStyle name="20% - Énfasis1 2" xfId="65" xr:uid="{00000000-0005-0000-0000-000001000000}"/>
    <cellStyle name="20% - Énfasis1 2 2" xfId="173" xr:uid="{00000000-0005-0000-0000-000002000000}"/>
    <cellStyle name="20% - Énfasis2" xfId="25" builtinId="34" customBuiltin="1"/>
    <cellStyle name="20% - Énfasis2 2" xfId="69" xr:uid="{00000000-0005-0000-0000-000004000000}"/>
    <cellStyle name="20% - Énfasis2 2 2" xfId="172" xr:uid="{00000000-0005-0000-0000-000005000000}"/>
    <cellStyle name="20% - Énfasis3" xfId="28" builtinId="38" customBuiltin="1"/>
    <cellStyle name="20% - Énfasis3 2" xfId="73" xr:uid="{00000000-0005-0000-0000-000007000000}"/>
    <cellStyle name="20% - Énfasis3 2 2" xfId="171" xr:uid="{00000000-0005-0000-0000-000008000000}"/>
    <cellStyle name="20% - Énfasis4" xfId="31" builtinId="42" customBuiltin="1"/>
    <cellStyle name="20% - Énfasis4 2" xfId="77" xr:uid="{00000000-0005-0000-0000-00000A000000}"/>
    <cellStyle name="20% - Énfasis4 2 2" xfId="137" xr:uid="{00000000-0005-0000-0000-00000B000000}"/>
    <cellStyle name="20% - Énfasis5" xfId="34" builtinId="46" customBuiltin="1"/>
    <cellStyle name="20% - Énfasis5 2" xfId="81" xr:uid="{00000000-0005-0000-0000-00000D000000}"/>
    <cellStyle name="20% - Énfasis5 2 2" xfId="140" xr:uid="{00000000-0005-0000-0000-00000E000000}"/>
    <cellStyle name="20% - Énfasis6" xfId="37" builtinId="50" customBuiltin="1"/>
    <cellStyle name="20% - Énfasis6 2" xfId="85" xr:uid="{00000000-0005-0000-0000-000010000000}"/>
    <cellStyle name="20% - Énfasis6 2 2" xfId="139" xr:uid="{00000000-0005-0000-0000-000011000000}"/>
    <cellStyle name="40% - Énfasis1" xfId="23" builtinId="31" customBuiltin="1"/>
    <cellStyle name="40% - Énfasis1 2" xfId="66" xr:uid="{00000000-0005-0000-0000-000013000000}"/>
    <cellStyle name="40% - Énfasis1 2 2" xfId="138" xr:uid="{00000000-0005-0000-0000-000014000000}"/>
    <cellStyle name="40% - Énfasis2" xfId="26" builtinId="35" customBuiltin="1"/>
    <cellStyle name="40% - Énfasis2 2" xfId="70" xr:uid="{00000000-0005-0000-0000-000016000000}"/>
    <cellStyle name="40% - Énfasis2 2 2" xfId="126" xr:uid="{00000000-0005-0000-0000-000017000000}"/>
    <cellStyle name="40% - Énfasis3" xfId="29" builtinId="39" customBuiltin="1"/>
    <cellStyle name="40% - Énfasis3 2" xfId="74" xr:uid="{00000000-0005-0000-0000-000019000000}"/>
    <cellStyle name="40% - Énfasis3 2 2" xfId="127" xr:uid="{00000000-0005-0000-0000-00001A000000}"/>
    <cellStyle name="40% - Énfasis4" xfId="32" builtinId="43" customBuiltin="1"/>
    <cellStyle name="40% - Énfasis4 2" xfId="78" xr:uid="{00000000-0005-0000-0000-00001C000000}"/>
    <cellStyle name="40% - Énfasis4 2 2" xfId="128" xr:uid="{00000000-0005-0000-0000-00001D000000}"/>
    <cellStyle name="40% - Énfasis5" xfId="35" builtinId="47" customBuiltin="1"/>
    <cellStyle name="40% - Énfasis5 2" xfId="82" xr:uid="{00000000-0005-0000-0000-00001F000000}"/>
    <cellStyle name="40% - Énfasis5 2 2" xfId="135" xr:uid="{00000000-0005-0000-0000-000020000000}"/>
    <cellStyle name="40% - Énfasis6" xfId="38" builtinId="51" customBuiltin="1"/>
    <cellStyle name="40% - Énfasis6 2" xfId="86" xr:uid="{00000000-0005-0000-0000-000022000000}"/>
    <cellStyle name="40% - Énfasis6 2 2" xfId="136" xr:uid="{00000000-0005-0000-0000-000023000000}"/>
    <cellStyle name="60% - Énfasis1 2" xfId="67" xr:uid="{00000000-0005-0000-0000-000024000000}"/>
    <cellStyle name="60% - Énfasis1 3" xfId="134" xr:uid="{00000000-0005-0000-0000-000025000000}"/>
    <cellStyle name="60% - Énfasis2 2" xfId="71" xr:uid="{00000000-0005-0000-0000-000026000000}"/>
    <cellStyle name="60% - Énfasis2 3" xfId="133" xr:uid="{00000000-0005-0000-0000-000027000000}"/>
    <cellStyle name="60% - Énfasis3 2" xfId="75" xr:uid="{00000000-0005-0000-0000-000028000000}"/>
    <cellStyle name="60% - Énfasis3 3" xfId="132" xr:uid="{00000000-0005-0000-0000-000029000000}"/>
    <cellStyle name="60% - Énfasis4 2" xfId="79" xr:uid="{00000000-0005-0000-0000-00002A000000}"/>
    <cellStyle name="60% - Énfasis4 3" xfId="131" xr:uid="{00000000-0005-0000-0000-00002B000000}"/>
    <cellStyle name="60% - Énfasis5 2" xfId="83" xr:uid="{00000000-0005-0000-0000-00002C000000}"/>
    <cellStyle name="60% - Énfasis5 3" xfId="130" xr:uid="{00000000-0005-0000-0000-00002D000000}"/>
    <cellStyle name="60% - Énfasis6 2" xfId="87" xr:uid="{00000000-0005-0000-0000-00002E000000}"/>
    <cellStyle name="60% - Énfasis6 3" xfId="129" xr:uid="{00000000-0005-0000-0000-00002F000000}"/>
    <cellStyle name="Buena 2" xfId="52" xr:uid="{00000000-0005-0000-0000-000030000000}"/>
    <cellStyle name="Bueno" xfId="11" builtinId="26" customBuiltin="1"/>
    <cellStyle name="Cálculo" xfId="15" builtinId="22" customBuiltin="1"/>
    <cellStyle name="Cálculo 2" xfId="57" xr:uid="{00000000-0005-0000-0000-000033000000}"/>
    <cellStyle name="Celda de comprobación" xfId="17" builtinId="23" customBuiltin="1"/>
    <cellStyle name="Celda de comprobación 2" xfId="59" xr:uid="{00000000-0005-0000-0000-000035000000}"/>
    <cellStyle name="Celda vinculada" xfId="16" builtinId="24" customBuiltin="1"/>
    <cellStyle name="Celda vinculada 2" xfId="58" xr:uid="{00000000-0005-0000-0000-000037000000}"/>
    <cellStyle name="Encabezado 1" xfId="7" builtinId="16" customBuiltin="1"/>
    <cellStyle name="Encabezado 4" xfId="10" builtinId="19" customBuiltin="1"/>
    <cellStyle name="Encabezado 4 2" xfId="51" xr:uid="{00000000-0005-0000-0000-00003A000000}"/>
    <cellStyle name="Énfasis1" xfId="21" builtinId="29" customBuiltin="1"/>
    <cellStyle name="Énfasis1 2" xfId="64" xr:uid="{00000000-0005-0000-0000-00003C000000}"/>
    <cellStyle name="Énfasis2" xfId="24" builtinId="33" customBuiltin="1"/>
    <cellStyle name="Énfasis2 2" xfId="68" xr:uid="{00000000-0005-0000-0000-00003E000000}"/>
    <cellStyle name="Énfasis3" xfId="27" builtinId="37" customBuiltin="1"/>
    <cellStyle name="Énfasis3 2" xfId="72" xr:uid="{00000000-0005-0000-0000-000040000000}"/>
    <cellStyle name="Énfasis4" xfId="30" builtinId="41" customBuiltin="1"/>
    <cellStyle name="Énfasis4 2" xfId="76" xr:uid="{00000000-0005-0000-0000-000042000000}"/>
    <cellStyle name="Énfasis5" xfId="33" builtinId="45" customBuiltin="1"/>
    <cellStyle name="Énfasis5 2" xfId="80" xr:uid="{00000000-0005-0000-0000-000044000000}"/>
    <cellStyle name="Énfasis6" xfId="36" builtinId="49" customBuiltin="1"/>
    <cellStyle name="Énfasis6 2" xfId="84" xr:uid="{00000000-0005-0000-0000-000046000000}"/>
    <cellStyle name="Entrada" xfId="13" builtinId="20" customBuiltin="1"/>
    <cellStyle name="Entrada 2" xfId="55" xr:uid="{00000000-0005-0000-0000-000048000000}"/>
    <cellStyle name="Euro" xfId="1" xr:uid="{00000000-0005-0000-0000-000049000000}"/>
    <cellStyle name="Euro 2" xfId="93" xr:uid="{00000000-0005-0000-0000-00004A000000}"/>
    <cellStyle name="Euro 3" xfId="385" xr:uid="{00000000-0005-0000-0000-00004B000000}"/>
    <cellStyle name="Euro 4" xfId="384" xr:uid="{00000000-0005-0000-0000-00004C000000}"/>
    <cellStyle name="Euro 5" xfId="44" xr:uid="{00000000-0005-0000-0000-00004D000000}"/>
    <cellStyle name="Excel Built-in Normal" xfId="45" xr:uid="{00000000-0005-0000-0000-00004E000000}"/>
    <cellStyle name="Incorrecto" xfId="12" builtinId="27" customBuiltin="1"/>
    <cellStyle name="Incorrecto 2" xfId="53" xr:uid="{00000000-0005-0000-0000-000050000000}"/>
    <cellStyle name="Millares" xfId="2" builtinId="3"/>
    <cellStyle name="Millares [0]" xfId="6" builtinId="6"/>
    <cellStyle name="Millares [0] 2" xfId="386" xr:uid="{00000000-0005-0000-0000-000053000000}"/>
    <cellStyle name="Millares [0] 3" xfId="414" xr:uid="{00000000-0005-0000-0000-000054000000}"/>
    <cellStyle name="Millares 10" xfId="413" xr:uid="{00000000-0005-0000-0000-000055000000}"/>
    <cellStyle name="Millares 11" xfId="415" xr:uid="{00000000-0005-0000-0000-000056000000}"/>
    <cellStyle name="Millares 2" xfId="3" xr:uid="{00000000-0005-0000-0000-000057000000}"/>
    <cellStyle name="Millares 2 2" xfId="94" xr:uid="{00000000-0005-0000-0000-000058000000}"/>
    <cellStyle name="Millares 2 2 2" xfId="175" xr:uid="{00000000-0005-0000-0000-000059000000}"/>
    <cellStyle name="Millares 2 2 2 2" xfId="389" xr:uid="{00000000-0005-0000-0000-00005A000000}"/>
    <cellStyle name="Millares 2 2 3" xfId="388" xr:uid="{00000000-0005-0000-0000-00005B000000}"/>
    <cellStyle name="Millares 2 3" xfId="174" xr:uid="{00000000-0005-0000-0000-00005C000000}"/>
    <cellStyle name="Millares 2 3 2" xfId="390" xr:uid="{00000000-0005-0000-0000-00005D000000}"/>
    <cellStyle name="Millares 2 4" xfId="387" xr:uid="{00000000-0005-0000-0000-00005E000000}"/>
    <cellStyle name="Millares 2 5" xfId="88" xr:uid="{00000000-0005-0000-0000-00005F000000}"/>
    <cellStyle name="Millares 3" xfId="4" xr:uid="{00000000-0005-0000-0000-000060000000}"/>
    <cellStyle name="Millares 3 2" xfId="392" xr:uid="{00000000-0005-0000-0000-000061000000}"/>
    <cellStyle name="Millares 3 3" xfId="391" xr:uid="{00000000-0005-0000-0000-000062000000}"/>
    <cellStyle name="Millares 4" xfId="41" xr:uid="{00000000-0005-0000-0000-000063000000}"/>
    <cellStyle name="Millares 4 2" xfId="394" xr:uid="{00000000-0005-0000-0000-000064000000}"/>
    <cellStyle name="Millares 4 3" xfId="393" xr:uid="{00000000-0005-0000-0000-000065000000}"/>
    <cellStyle name="Millares 5" xfId="99" xr:uid="{00000000-0005-0000-0000-000066000000}"/>
    <cellStyle name="Millares 5 2" xfId="395" xr:uid="{00000000-0005-0000-0000-000067000000}"/>
    <cellStyle name="Millares 6" xfId="408" xr:uid="{00000000-0005-0000-0000-000068000000}"/>
    <cellStyle name="Millares 7" xfId="409" xr:uid="{00000000-0005-0000-0000-000069000000}"/>
    <cellStyle name="Millares 8" xfId="411" xr:uid="{00000000-0005-0000-0000-00006A000000}"/>
    <cellStyle name="Millares 9" xfId="412" xr:uid="{00000000-0005-0000-0000-00006B000000}"/>
    <cellStyle name="Neutral 2" xfId="54" xr:uid="{00000000-0005-0000-0000-00006C000000}"/>
    <cellStyle name="Neutral 3" xfId="141" xr:uid="{00000000-0005-0000-0000-00006D000000}"/>
    <cellStyle name="Normal" xfId="0" builtinId="0"/>
    <cellStyle name="Normal 10" xfId="96" xr:uid="{00000000-0005-0000-0000-00006F000000}"/>
    <cellStyle name="Normal 10 2" xfId="142" xr:uid="{00000000-0005-0000-0000-000070000000}"/>
    <cellStyle name="Normal 100" xfId="176" xr:uid="{00000000-0005-0000-0000-000071000000}"/>
    <cellStyle name="Normal 101" xfId="177" xr:uid="{00000000-0005-0000-0000-000072000000}"/>
    <cellStyle name="Normal 102" xfId="178" xr:uid="{00000000-0005-0000-0000-000073000000}"/>
    <cellStyle name="Normal 103" xfId="179" xr:uid="{00000000-0005-0000-0000-000074000000}"/>
    <cellStyle name="Normal 104" xfId="180" xr:uid="{00000000-0005-0000-0000-000075000000}"/>
    <cellStyle name="Normal 105" xfId="181" xr:uid="{00000000-0005-0000-0000-000076000000}"/>
    <cellStyle name="Normal 106" xfId="182" xr:uid="{00000000-0005-0000-0000-000077000000}"/>
    <cellStyle name="Normal 107" xfId="183" xr:uid="{00000000-0005-0000-0000-000078000000}"/>
    <cellStyle name="Normal 108" xfId="184" xr:uid="{00000000-0005-0000-0000-000079000000}"/>
    <cellStyle name="Normal 109" xfId="185" xr:uid="{00000000-0005-0000-0000-00007A000000}"/>
    <cellStyle name="Normal 11" xfId="100" xr:uid="{00000000-0005-0000-0000-00007B000000}"/>
    <cellStyle name="Normal 11 2" xfId="143" xr:uid="{00000000-0005-0000-0000-00007C000000}"/>
    <cellStyle name="Normal 11 3" xfId="186" xr:uid="{00000000-0005-0000-0000-00007D000000}"/>
    <cellStyle name="Normal 11 4" xfId="187" xr:uid="{00000000-0005-0000-0000-00007E000000}"/>
    <cellStyle name="Normal 110" xfId="188" xr:uid="{00000000-0005-0000-0000-00007F000000}"/>
    <cellStyle name="Normal 111" xfId="189" xr:uid="{00000000-0005-0000-0000-000080000000}"/>
    <cellStyle name="Normal 112" xfId="190" xr:uid="{00000000-0005-0000-0000-000081000000}"/>
    <cellStyle name="Normal 113" xfId="191" xr:uid="{00000000-0005-0000-0000-000082000000}"/>
    <cellStyle name="Normal 114" xfId="192" xr:uid="{00000000-0005-0000-0000-000083000000}"/>
    <cellStyle name="Normal 115" xfId="193" xr:uid="{00000000-0005-0000-0000-000084000000}"/>
    <cellStyle name="Normal 116" xfId="194" xr:uid="{00000000-0005-0000-0000-000085000000}"/>
    <cellStyle name="Normal 117" xfId="195" xr:uid="{00000000-0005-0000-0000-000086000000}"/>
    <cellStyle name="Normal 118" xfId="196" xr:uid="{00000000-0005-0000-0000-000087000000}"/>
    <cellStyle name="Normal 119" xfId="197" xr:uid="{00000000-0005-0000-0000-000088000000}"/>
    <cellStyle name="Normal 12" xfId="101" xr:uid="{00000000-0005-0000-0000-000089000000}"/>
    <cellStyle name="Normal 12 2" xfId="144" xr:uid="{00000000-0005-0000-0000-00008A000000}"/>
    <cellStyle name="Normal 12 3" xfId="198" xr:uid="{00000000-0005-0000-0000-00008B000000}"/>
    <cellStyle name="Normal 12 4" xfId="199" xr:uid="{00000000-0005-0000-0000-00008C000000}"/>
    <cellStyle name="Normal 12 5" xfId="396" xr:uid="{00000000-0005-0000-0000-00008D000000}"/>
    <cellStyle name="Normal 120" xfId="200" xr:uid="{00000000-0005-0000-0000-00008E000000}"/>
    <cellStyle name="Normal 121" xfId="201" xr:uid="{00000000-0005-0000-0000-00008F000000}"/>
    <cellStyle name="Normal 122" xfId="202" xr:uid="{00000000-0005-0000-0000-000090000000}"/>
    <cellStyle name="Normal 123" xfId="203" xr:uid="{00000000-0005-0000-0000-000091000000}"/>
    <cellStyle name="Normal 124" xfId="204" xr:uid="{00000000-0005-0000-0000-000092000000}"/>
    <cellStyle name="Normal 125" xfId="205" xr:uid="{00000000-0005-0000-0000-000093000000}"/>
    <cellStyle name="Normal 126" xfId="206" xr:uid="{00000000-0005-0000-0000-000094000000}"/>
    <cellStyle name="Normal 127" xfId="207" xr:uid="{00000000-0005-0000-0000-000095000000}"/>
    <cellStyle name="Normal 128" xfId="208" xr:uid="{00000000-0005-0000-0000-000096000000}"/>
    <cellStyle name="Normal 129" xfId="209" xr:uid="{00000000-0005-0000-0000-000097000000}"/>
    <cellStyle name="Normal 13" xfId="102" xr:uid="{00000000-0005-0000-0000-000098000000}"/>
    <cellStyle name="Normal 13 2" xfId="145" xr:uid="{00000000-0005-0000-0000-000099000000}"/>
    <cellStyle name="Normal 13 3" xfId="210" xr:uid="{00000000-0005-0000-0000-00009A000000}"/>
    <cellStyle name="Normal 13 4" xfId="211" xr:uid="{00000000-0005-0000-0000-00009B000000}"/>
    <cellStyle name="Normal 130" xfId="212" xr:uid="{00000000-0005-0000-0000-00009C000000}"/>
    <cellStyle name="Normal 131" xfId="213" xr:uid="{00000000-0005-0000-0000-00009D000000}"/>
    <cellStyle name="Normal 132" xfId="214" xr:uid="{00000000-0005-0000-0000-00009E000000}"/>
    <cellStyle name="Normal 133" xfId="215" xr:uid="{00000000-0005-0000-0000-00009F000000}"/>
    <cellStyle name="Normal 134" xfId="216" xr:uid="{00000000-0005-0000-0000-0000A0000000}"/>
    <cellStyle name="Normal 135" xfId="217" xr:uid="{00000000-0005-0000-0000-0000A1000000}"/>
    <cellStyle name="Normal 136" xfId="218" xr:uid="{00000000-0005-0000-0000-0000A2000000}"/>
    <cellStyle name="Normal 137" xfId="219" xr:uid="{00000000-0005-0000-0000-0000A3000000}"/>
    <cellStyle name="Normal 138" xfId="220" xr:uid="{00000000-0005-0000-0000-0000A4000000}"/>
    <cellStyle name="Normal 139" xfId="221" xr:uid="{00000000-0005-0000-0000-0000A5000000}"/>
    <cellStyle name="Normal 14" xfId="103" xr:uid="{00000000-0005-0000-0000-0000A6000000}"/>
    <cellStyle name="Normal 14 2" xfId="146" xr:uid="{00000000-0005-0000-0000-0000A7000000}"/>
    <cellStyle name="Normal 14 3" xfId="222" xr:uid="{00000000-0005-0000-0000-0000A8000000}"/>
    <cellStyle name="Normal 14 4" xfId="223" xr:uid="{00000000-0005-0000-0000-0000A9000000}"/>
    <cellStyle name="Normal 140" xfId="224" xr:uid="{00000000-0005-0000-0000-0000AA000000}"/>
    <cellStyle name="Normal 141" xfId="225" xr:uid="{00000000-0005-0000-0000-0000AB000000}"/>
    <cellStyle name="Normal 142" xfId="226" xr:uid="{00000000-0005-0000-0000-0000AC000000}"/>
    <cellStyle name="Normal 143" xfId="227" xr:uid="{00000000-0005-0000-0000-0000AD000000}"/>
    <cellStyle name="Normal 144" xfId="228" xr:uid="{00000000-0005-0000-0000-0000AE000000}"/>
    <cellStyle name="Normal 145" xfId="229" xr:uid="{00000000-0005-0000-0000-0000AF000000}"/>
    <cellStyle name="Normal 146" xfId="230" xr:uid="{00000000-0005-0000-0000-0000B0000000}"/>
    <cellStyle name="Normal 147" xfId="410" xr:uid="{00000000-0005-0000-0000-0000B1000000}"/>
    <cellStyle name="Normal 148" xfId="39" xr:uid="{00000000-0005-0000-0000-0000B2000000}"/>
    <cellStyle name="Normal 15" xfId="104" xr:uid="{00000000-0005-0000-0000-0000B3000000}"/>
    <cellStyle name="Normal 15 2" xfId="147" xr:uid="{00000000-0005-0000-0000-0000B4000000}"/>
    <cellStyle name="Normal 15 3" xfId="231" xr:uid="{00000000-0005-0000-0000-0000B5000000}"/>
    <cellStyle name="Normal 15 4" xfId="232" xr:uid="{00000000-0005-0000-0000-0000B6000000}"/>
    <cellStyle name="Normal 151" xfId="233" xr:uid="{00000000-0005-0000-0000-0000B7000000}"/>
    <cellStyle name="Normal 152" xfId="234" xr:uid="{00000000-0005-0000-0000-0000B8000000}"/>
    <cellStyle name="Normal 153" xfId="235" xr:uid="{00000000-0005-0000-0000-0000B9000000}"/>
    <cellStyle name="Normal 154" xfId="236" xr:uid="{00000000-0005-0000-0000-0000BA000000}"/>
    <cellStyle name="Normal 155" xfId="237" xr:uid="{00000000-0005-0000-0000-0000BB000000}"/>
    <cellStyle name="Normal 156" xfId="238" xr:uid="{00000000-0005-0000-0000-0000BC000000}"/>
    <cellStyle name="Normal 157" xfId="239" xr:uid="{00000000-0005-0000-0000-0000BD000000}"/>
    <cellStyle name="Normal 159" xfId="240" xr:uid="{00000000-0005-0000-0000-0000BE000000}"/>
    <cellStyle name="Normal 16" xfId="105" xr:uid="{00000000-0005-0000-0000-0000BF000000}"/>
    <cellStyle name="Normal 16 2" xfId="148" xr:uid="{00000000-0005-0000-0000-0000C0000000}"/>
    <cellStyle name="Normal 16 3" xfId="241" xr:uid="{00000000-0005-0000-0000-0000C1000000}"/>
    <cellStyle name="Normal 16 4" xfId="242" xr:uid="{00000000-0005-0000-0000-0000C2000000}"/>
    <cellStyle name="Normal 160" xfId="243" xr:uid="{00000000-0005-0000-0000-0000C3000000}"/>
    <cellStyle name="Normal 161" xfId="244" xr:uid="{00000000-0005-0000-0000-0000C4000000}"/>
    <cellStyle name="Normal 17" xfId="106" xr:uid="{00000000-0005-0000-0000-0000C5000000}"/>
    <cellStyle name="Normal 17 2" xfId="149" xr:uid="{00000000-0005-0000-0000-0000C6000000}"/>
    <cellStyle name="Normal 17 3" xfId="245" xr:uid="{00000000-0005-0000-0000-0000C7000000}"/>
    <cellStyle name="Normal 17 4" xfId="246" xr:uid="{00000000-0005-0000-0000-0000C8000000}"/>
    <cellStyle name="Normal 18" xfId="107" xr:uid="{00000000-0005-0000-0000-0000C9000000}"/>
    <cellStyle name="Normal 18 2" xfId="150" xr:uid="{00000000-0005-0000-0000-0000CA000000}"/>
    <cellStyle name="Normal 18 3" xfId="247" xr:uid="{00000000-0005-0000-0000-0000CB000000}"/>
    <cellStyle name="Normal 18 4" xfId="248" xr:uid="{00000000-0005-0000-0000-0000CC000000}"/>
    <cellStyle name="Normal 19" xfId="108" xr:uid="{00000000-0005-0000-0000-0000CD000000}"/>
    <cellStyle name="Normal 19 2" xfId="151" xr:uid="{00000000-0005-0000-0000-0000CE000000}"/>
    <cellStyle name="Normal 19 3" xfId="249" xr:uid="{00000000-0005-0000-0000-0000CF000000}"/>
    <cellStyle name="Normal 19 4" xfId="250" xr:uid="{00000000-0005-0000-0000-0000D0000000}"/>
    <cellStyle name="Normal 2" xfId="40" xr:uid="{00000000-0005-0000-0000-0000D1000000}"/>
    <cellStyle name="Normal 2 2" xfId="110" xr:uid="{00000000-0005-0000-0000-0000D2000000}"/>
    <cellStyle name="Normal 2 2 2" xfId="252" xr:uid="{00000000-0005-0000-0000-0000D3000000}"/>
    <cellStyle name="Normal 2 2 3" xfId="253" xr:uid="{00000000-0005-0000-0000-0000D4000000}"/>
    <cellStyle name="Normal 2 2 4" xfId="254" xr:uid="{00000000-0005-0000-0000-0000D5000000}"/>
    <cellStyle name="Normal 2 2 5" xfId="251" xr:uid="{00000000-0005-0000-0000-0000D6000000}"/>
    <cellStyle name="Normal 2 2 6" xfId="398" xr:uid="{00000000-0005-0000-0000-0000D7000000}"/>
    <cellStyle name="Normal 2 3" xfId="109" xr:uid="{00000000-0005-0000-0000-0000D8000000}"/>
    <cellStyle name="Normal 2 3 2" xfId="255" xr:uid="{00000000-0005-0000-0000-0000D9000000}"/>
    <cellStyle name="Normal 2 3 3" xfId="399" xr:uid="{00000000-0005-0000-0000-0000DA000000}"/>
    <cellStyle name="Normal 2 4" xfId="152" xr:uid="{00000000-0005-0000-0000-0000DB000000}"/>
    <cellStyle name="Normal 2 4 2" xfId="256" xr:uid="{00000000-0005-0000-0000-0000DC000000}"/>
    <cellStyle name="Normal 2 5" xfId="397" xr:uid="{00000000-0005-0000-0000-0000DD000000}"/>
    <cellStyle name="Normal 20" xfId="111" xr:uid="{00000000-0005-0000-0000-0000DE000000}"/>
    <cellStyle name="Normal 20 2" xfId="153" xr:uid="{00000000-0005-0000-0000-0000DF000000}"/>
    <cellStyle name="Normal 20 3" xfId="257" xr:uid="{00000000-0005-0000-0000-0000E0000000}"/>
    <cellStyle name="Normal 20 4" xfId="258" xr:uid="{00000000-0005-0000-0000-0000E1000000}"/>
    <cellStyle name="Normal 21" xfId="112" xr:uid="{00000000-0005-0000-0000-0000E2000000}"/>
    <cellStyle name="Normal 21 2" xfId="154" xr:uid="{00000000-0005-0000-0000-0000E3000000}"/>
    <cellStyle name="Normal 21 3" xfId="259" xr:uid="{00000000-0005-0000-0000-0000E4000000}"/>
    <cellStyle name="Normal 21 4" xfId="260" xr:uid="{00000000-0005-0000-0000-0000E5000000}"/>
    <cellStyle name="Normal 22" xfId="113" xr:uid="{00000000-0005-0000-0000-0000E6000000}"/>
    <cellStyle name="Normal 22 2" xfId="155" xr:uid="{00000000-0005-0000-0000-0000E7000000}"/>
    <cellStyle name="Normal 22 3" xfId="261" xr:uid="{00000000-0005-0000-0000-0000E8000000}"/>
    <cellStyle name="Normal 22 4" xfId="262" xr:uid="{00000000-0005-0000-0000-0000E9000000}"/>
    <cellStyle name="Normal 23" xfId="114" xr:uid="{00000000-0005-0000-0000-0000EA000000}"/>
    <cellStyle name="Normal 23 2" xfId="264" xr:uid="{00000000-0005-0000-0000-0000EB000000}"/>
    <cellStyle name="Normal 23 3" xfId="265" xr:uid="{00000000-0005-0000-0000-0000EC000000}"/>
    <cellStyle name="Normal 23 4" xfId="266" xr:uid="{00000000-0005-0000-0000-0000ED000000}"/>
    <cellStyle name="Normal 23 5" xfId="263" xr:uid="{00000000-0005-0000-0000-0000EE000000}"/>
    <cellStyle name="Normal 24" xfId="115" xr:uid="{00000000-0005-0000-0000-0000EF000000}"/>
    <cellStyle name="Normal 24 2" xfId="268" xr:uid="{00000000-0005-0000-0000-0000F0000000}"/>
    <cellStyle name="Normal 24 3" xfId="269" xr:uid="{00000000-0005-0000-0000-0000F1000000}"/>
    <cellStyle name="Normal 24 4" xfId="270" xr:uid="{00000000-0005-0000-0000-0000F2000000}"/>
    <cellStyle name="Normal 24 5" xfId="267" xr:uid="{00000000-0005-0000-0000-0000F3000000}"/>
    <cellStyle name="Normal 25" xfId="116" xr:uid="{00000000-0005-0000-0000-0000F4000000}"/>
    <cellStyle name="Normal 25 2" xfId="272" xr:uid="{00000000-0005-0000-0000-0000F5000000}"/>
    <cellStyle name="Normal 25 3" xfId="273" xr:uid="{00000000-0005-0000-0000-0000F6000000}"/>
    <cellStyle name="Normal 25 4" xfId="274" xr:uid="{00000000-0005-0000-0000-0000F7000000}"/>
    <cellStyle name="Normal 25 5" xfId="271" xr:uid="{00000000-0005-0000-0000-0000F8000000}"/>
    <cellStyle name="Normal 26" xfId="97" xr:uid="{00000000-0005-0000-0000-0000F9000000}"/>
    <cellStyle name="Normal 26 2" xfId="276" xr:uid="{00000000-0005-0000-0000-0000FA000000}"/>
    <cellStyle name="Normal 26 3" xfId="277" xr:uid="{00000000-0005-0000-0000-0000FB000000}"/>
    <cellStyle name="Normal 26 4" xfId="278" xr:uid="{00000000-0005-0000-0000-0000FC000000}"/>
    <cellStyle name="Normal 26 5" xfId="275" xr:uid="{00000000-0005-0000-0000-0000FD000000}"/>
    <cellStyle name="Normal 27" xfId="125" xr:uid="{00000000-0005-0000-0000-0000FE000000}"/>
    <cellStyle name="Normal 27 2" xfId="280" xr:uid="{00000000-0005-0000-0000-0000FF000000}"/>
    <cellStyle name="Normal 27 3" xfId="281" xr:uid="{00000000-0005-0000-0000-000000010000}"/>
    <cellStyle name="Normal 27 4" xfId="282" xr:uid="{00000000-0005-0000-0000-000001010000}"/>
    <cellStyle name="Normal 27 5" xfId="279" xr:uid="{00000000-0005-0000-0000-000002010000}"/>
    <cellStyle name="Normal 28" xfId="283" xr:uid="{00000000-0005-0000-0000-000003010000}"/>
    <cellStyle name="Normal 28 2" xfId="284" xr:uid="{00000000-0005-0000-0000-000004010000}"/>
    <cellStyle name="Normal 28 3" xfId="285" xr:uid="{00000000-0005-0000-0000-000005010000}"/>
    <cellStyle name="Normal 28 4" xfId="286" xr:uid="{00000000-0005-0000-0000-000006010000}"/>
    <cellStyle name="Normal 29" xfId="287" xr:uid="{00000000-0005-0000-0000-000007010000}"/>
    <cellStyle name="Normal 29 2" xfId="288" xr:uid="{00000000-0005-0000-0000-000008010000}"/>
    <cellStyle name="Normal 29 3" xfId="289" xr:uid="{00000000-0005-0000-0000-000009010000}"/>
    <cellStyle name="Normal 29 4" xfId="290" xr:uid="{00000000-0005-0000-0000-00000A010000}"/>
    <cellStyle name="Normal 3" xfId="47" xr:uid="{00000000-0005-0000-0000-00000B010000}"/>
    <cellStyle name="Normal 3 2" xfId="117" xr:uid="{00000000-0005-0000-0000-00000C010000}"/>
    <cellStyle name="Normal 3 2 2" xfId="401" xr:uid="{00000000-0005-0000-0000-00000D010000}"/>
    <cellStyle name="Normal 3 3" xfId="156" xr:uid="{00000000-0005-0000-0000-00000E010000}"/>
    <cellStyle name="Normal 3 3 2" xfId="402" xr:uid="{00000000-0005-0000-0000-00000F010000}"/>
    <cellStyle name="Normal 3 4" xfId="400" xr:uid="{00000000-0005-0000-0000-000010010000}"/>
    <cellStyle name="Normal 30" xfId="291" xr:uid="{00000000-0005-0000-0000-000011010000}"/>
    <cellStyle name="Normal 30 2" xfId="292" xr:uid="{00000000-0005-0000-0000-000012010000}"/>
    <cellStyle name="Normal 30 3" xfId="293" xr:uid="{00000000-0005-0000-0000-000013010000}"/>
    <cellStyle name="Normal 30 4" xfId="294" xr:uid="{00000000-0005-0000-0000-000014010000}"/>
    <cellStyle name="Normal 31" xfId="295" xr:uid="{00000000-0005-0000-0000-000015010000}"/>
    <cellStyle name="Normal 31 2" xfId="296" xr:uid="{00000000-0005-0000-0000-000016010000}"/>
    <cellStyle name="Normal 31 3" xfId="297" xr:uid="{00000000-0005-0000-0000-000017010000}"/>
    <cellStyle name="Normal 31 4" xfId="298" xr:uid="{00000000-0005-0000-0000-000018010000}"/>
    <cellStyle name="Normal 32" xfId="299" xr:uid="{00000000-0005-0000-0000-000019010000}"/>
    <cellStyle name="Normal 32 2" xfId="300" xr:uid="{00000000-0005-0000-0000-00001A010000}"/>
    <cellStyle name="Normal 32 3" xfId="301" xr:uid="{00000000-0005-0000-0000-00001B010000}"/>
    <cellStyle name="Normal 32 4" xfId="302" xr:uid="{00000000-0005-0000-0000-00001C010000}"/>
    <cellStyle name="Normal 33" xfId="157" xr:uid="{00000000-0005-0000-0000-00001D010000}"/>
    <cellStyle name="Normal 34" xfId="158" xr:uid="{00000000-0005-0000-0000-00001E010000}"/>
    <cellStyle name="Normal 35" xfId="303" xr:uid="{00000000-0005-0000-0000-00001F010000}"/>
    <cellStyle name="Normal 35 2" xfId="304" xr:uid="{00000000-0005-0000-0000-000020010000}"/>
    <cellStyle name="Normal 35 3" xfId="305" xr:uid="{00000000-0005-0000-0000-000021010000}"/>
    <cellStyle name="Normal 35 4" xfId="306" xr:uid="{00000000-0005-0000-0000-000022010000}"/>
    <cellStyle name="Normal 36" xfId="307" xr:uid="{00000000-0005-0000-0000-000023010000}"/>
    <cellStyle name="Normal 36 2" xfId="308" xr:uid="{00000000-0005-0000-0000-000024010000}"/>
    <cellStyle name="Normal 36 3" xfId="309" xr:uid="{00000000-0005-0000-0000-000025010000}"/>
    <cellStyle name="Normal 36 4" xfId="310" xr:uid="{00000000-0005-0000-0000-000026010000}"/>
    <cellStyle name="Normal 37" xfId="311" xr:uid="{00000000-0005-0000-0000-000027010000}"/>
    <cellStyle name="Normal 37 2" xfId="312" xr:uid="{00000000-0005-0000-0000-000028010000}"/>
    <cellStyle name="Normal 37 3" xfId="313" xr:uid="{00000000-0005-0000-0000-000029010000}"/>
    <cellStyle name="Normal 37 4" xfId="314" xr:uid="{00000000-0005-0000-0000-00002A010000}"/>
    <cellStyle name="Normal 38" xfId="315" xr:uid="{00000000-0005-0000-0000-00002B010000}"/>
    <cellStyle name="Normal 38 2" xfId="316" xr:uid="{00000000-0005-0000-0000-00002C010000}"/>
    <cellStyle name="Normal 38 3" xfId="317" xr:uid="{00000000-0005-0000-0000-00002D010000}"/>
    <cellStyle name="Normal 38 4" xfId="318" xr:uid="{00000000-0005-0000-0000-00002E010000}"/>
    <cellStyle name="Normal 39" xfId="319" xr:uid="{00000000-0005-0000-0000-00002F010000}"/>
    <cellStyle name="Normal 39 2" xfId="320" xr:uid="{00000000-0005-0000-0000-000030010000}"/>
    <cellStyle name="Normal 39 3" xfId="321" xr:uid="{00000000-0005-0000-0000-000031010000}"/>
    <cellStyle name="Normal 39 4" xfId="322" xr:uid="{00000000-0005-0000-0000-000032010000}"/>
    <cellStyle name="Normal 4" xfId="90" xr:uid="{00000000-0005-0000-0000-000033010000}"/>
    <cellStyle name="Normal 4 2" xfId="98" xr:uid="{00000000-0005-0000-0000-000034010000}"/>
    <cellStyle name="Normal 4 2 2" xfId="404" xr:uid="{00000000-0005-0000-0000-000035010000}"/>
    <cellStyle name="Normal 4 3" xfId="118" xr:uid="{00000000-0005-0000-0000-000036010000}"/>
    <cellStyle name="Normal 4 4" xfId="159" xr:uid="{00000000-0005-0000-0000-000037010000}"/>
    <cellStyle name="Normal 4 5" xfId="403" xr:uid="{00000000-0005-0000-0000-000038010000}"/>
    <cellStyle name="Normal 40" xfId="323" xr:uid="{00000000-0005-0000-0000-000039010000}"/>
    <cellStyle name="Normal 40 2" xfId="324" xr:uid="{00000000-0005-0000-0000-00003A010000}"/>
    <cellStyle name="Normal 40 3" xfId="325" xr:uid="{00000000-0005-0000-0000-00003B010000}"/>
    <cellStyle name="Normal 40 4" xfId="326" xr:uid="{00000000-0005-0000-0000-00003C010000}"/>
    <cellStyle name="Normal 41" xfId="327" xr:uid="{00000000-0005-0000-0000-00003D010000}"/>
    <cellStyle name="Normal 41 2" xfId="328" xr:uid="{00000000-0005-0000-0000-00003E010000}"/>
    <cellStyle name="Normal 41 3" xfId="329" xr:uid="{00000000-0005-0000-0000-00003F010000}"/>
    <cellStyle name="Normal 41 4" xfId="330" xr:uid="{00000000-0005-0000-0000-000040010000}"/>
    <cellStyle name="Normal 42" xfId="331" xr:uid="{00000000-0005-0000-0000-000041010000}"/>
    <cellStyle name="Normal 43" xfId="332" xr:uid="{00000000-0005-0000-0000-000042010000}"/>
    <cellStyle name="Normal 44" xfId="160" xr:uid="{00000000-0005-0000-0000-000043010000}"/>
    <cellStyle name="Normal 45" xfId="333" xr:uid="{00000000-0005-0000-0000-000044010000}"/>
    <cellStyle name="Normal 46" xfId="334" xr:uid="{00000000-0005-0000-0000-000045010000}"/>
    <cellStyle name="Normal 47" xfId="335" xr:uid="{00000000-0005-0000-0000-000046010000}"/>
    <cellStyle name="Normal 48" xfId="336" xr:uid="{00000000-0005-0000-0000-000047010000}"/>
    <cellStyle name="Normal 49" xfId="337" xr:uid="{00000000-0005-0000-0000-000048010000}"/>
    <cellStyle name="Normal 5" xfId="91" xr:uid="{00000000-0005-0000-0000-000049010000}"/>
    <cellStyle name="Normal 5 2" xfId="119" xr:uid="{00000000-0005-0000-0000-00004A010000}"/>
    <cellStyle name="Normal 5 3" xfId="161" xr:uid="{00000000-0005-0000-0000-00004B010000}"/>
    <cellStyle name="Normal 5 4" xfId="405" xr:uid="{00000000-0005-0000-0000-00004C010000}"/>
    <cellStyle name="Normal 50" xfId="338" xr:uid="{00000000-0005-0000-0000-00004D010000}"/>
    <cellStyle name="Normal 51" xfId="339" xr:uid="{00000000-0005-0000-0000-00004E010000}"/>
    <cellStyle name="Normal 52" xfId="340" xr:uid="{00000000-0005-0000-0000-00004F010000}"/>
    <cellStyle name="Normal 53" xfId="341" xr:uid="{00000000-0005-0000-0000-000050010000}"/>
    <cellStyle name="Normal 54" xfId="342" xr:uid="{00000000-0005-0000-0000-000051010000}"/>
    <cellStyle name="Normal 55" xfId="343" xr:uid="{00000000-0005-0000-0000-000052010000}"/>
    <cellStyle name="Normal 56" xfId="344" xr:uid="{00000000-0005-0000-0000-000053010000}"/>
    <cellStyle name="Normal 57" xfId="162" xr:uid="{00000000-0005-0000-0000-000054010000}"/>
    <cellStyle name="Normal 58" xfId="163" xr:uid="{00000000-0005-0000-0000-000055010000}"/>
    <cellStyle name="Normal 59" xfId="164" xr:uid="{00000000-0005-0000-0000-000056010000}"/>
    <cellStyle name="Normal 6" xfId="92" xr:uid="{00000000-0005-0000-0000-000057010000}"/>
    <cellStyle name="Normal 6 2" xfId="120" xr:uid="{00000000-0005-0000-0000-000058010000}"/>
    <cellStyle name="Normal 6 3" xfId="165" xr:uid="{00000000-0005-0000-0000-000059010000}"/>
    <cellStyle name="Normal 60" xfId="345" xr:uid="{00000000-0005-0000-0000-00005A010000}"/>
    <cellStyle name="Normal 61" xfId="346" xr:uid="{00000000-0005-0000-0000-00005B010000}"/>
    <cellStyle name="Normal 62" xfId="347" xr:uid="{00000000-0005-0000-0000-00005C010000}"/>
    <cellStyle name="Normal 63" xfId="348" xr:uid="{00000000-0005-0000-0000-00005D010000}"/>
    <cellStyle name="Normal 64" xfId="349" xr:uid="{00000000-0005-0000-0000-00005E010000}"/>
    <cellStyle name="Normal 65" xfId="350" xr:uid="{00000000-0005-0000-0000-00005F010000}"/>
    <cellStyle name="Normal 66" xfId="351" xr:uid="{00000000-0005-0000-0000-000060010000}"/>
    <cellStyle name="Normal 67" xfId="352" xr:uid="{00000000-0005-0000-0000-000061010000}"/>
    <cellStyle name="Normal 68" xfId="353" xr:uid="{00000000-0005-0000-0000-000062010000}"/>
    <cellStyle name="Normal 69" xfId="354" xr:uid="{00000000-0005-0000-0000-000063010000}"/>
    <cellStyle name="Normal 7" xfId="121" xr:uid="{00000000-0005-0000-0000-000064010000}"/>
    <cellStyle name="Normal 7 2" xfId="166" xr:uid="{00000000-0005-0000-0000-000065010000}"/>
    <cellStyle name="Normal 70" xfId="355" xr:uid="{00000000-0005-0000-0000-000066010000}"/>
    <cellStyle name="Normal 71" xfId="356" xr:uid="{00000000-0005-0000-0000-000067010000}"/>
    <cellStyle name="Normal 72" xfId="357" xr:uid="{00000000-0005-0000-0000-000068010000}"/>
    <cellStyle name="Normal 73" xfId="358" xr:uid="{00000000-0005-0000-0000-000069010000}"/>
    <cellStyle name="Normal 74" xfId="359" xr:uid="{00000000-0005-0000-0000-00006A010000}"/>
    <cellStyle name="Normal 75" xfId="360" xr:uid="{00000000-0005-0000-0000-00006B010000}"/>
    <cellStyle name="Normal 76" xfId="361" xr:uid="{00000000-0005-0000-0000-00006C010000}"/>
    <cellStyle name="Normal 77" xfId="362" xr:uid="{00000000-0005-0000-0000-00006D010000}"/>
    <cellStyle name="Normal 78" xfId="363" xr:uid="{00000000-0005-0000-0000-00006E010000}"/>
    <cellStyle name="Normal 79" xfId="364" xr:uid="{00000000-0005-0000-0000-00006F010000}"/>
    <cellStyle name="Normal 8" xfId="122" xr:uid="{00000000-0005-0000-0000-000070010000}"/>
    <cellStyle name="Normal 8 2" xfId="167" xr:uid="{00000000-0005-0000-0000-000071010000}"/>
    <cellStyle name="Normal 80" xfId="365" xr:uid="{00000000-0005-0000-0000-000072010000}"/>
    <cellStyle name="Normal 81" xfId="168" xr:uid="{00000000-0005-0000-0000-000073010000}"/>
    <cellStyle name="Normal 82" xfId="366" xr:uid="{00000000-0005-0000-0000-000074010000}"/>
    <cellStyle name="Normal 83" xfId="367" xr:uid="{00000000-0005-0000-0000-000075010000}"/>
    <cellStyle name="Normal 84" xfId="368" xr:uid="{00000000-0005-0000-0000-000076010000}"/>
    <cellStyle name="Normal 85" xfId="369" xr:uid="{00000000-0005-0000-0000-000077010000}"/>
    <cellStyle name="Normal 86" xfId="370" xr:uid="{00000000-0005-0000-0000-000078010000}"/>
    <cellStyle name="Normal 87" xfId="371" xr:uid="{00000000-0005-0000-0000-000079010000}"/>
    <cellStyle name="Normal 88" xfId="372" xr:uid="{00000000-0005-0000-0000-00007A010000}"/>
    <cellStyle name="Normal 89" xfId="373" xr:uid="{00000000-0005-0000-0000-00007B010000}"/>
    <cellStyle name="Normal 9" xfId="123" xr:uid="{00000000-0005-0000-0000-00007C010000}"/>
    <cellStyle name="Normal 9 2" xfId="169" xr:uid="{00000000-0005-0000-0000-00007D010000}"/>
    <cellStyle name="Normal 90" xfId="374" xr:uid="{00000000-0005-0000-0000-00007E010000}"/>
    <cellStyle name="Normal 91" xfId="375" xr:uid="{00000000-0005-0000-0000-00007F010000}"/>
    <cellStyle name="Normal 92" xfId="376" xr:uid="{00000000-0005-0000-0000-000080010000}"/>
    <cellStyle name="Normal 93" xfId="170" xr:uid="{00000000-0005-0000-0000-000081010000}"/>
    <cellStyle name="Normal 94" xfId="377" xr:uid="{00000000-0005-0000-0000-000082010000}"/>
    <cellStyle name="Normal 95" xfId="378" xr:uid="{00000000-0005-0000-0000-000083010000}"/>
    <cellStyle name="Normal 96" xfId="379" xr:uid="{00000000-0005-0000-0000-000084010000}"/>
    <cellStyle name="Normal 97" xfId="380" xr:uid="{00000000-0005-0000-0000-000085010000}"/>
    <cellStyle name="Normal 98" xfId="381" xr:uid="{00000000-0005-0000-0000-000086010000}"/>
    <cellStyle name="Normal 99" xfId="382" xr:uid="{00000000-0005-0000-0000-000087010000}"/>
    <cellStyle name="Notas 2" xfId="61" xr:uid="{00000000-0005-0000-0000-000088010000}"/>
    <cellStyle name="Notas 2 2" xfId="383" xr:uid="{00000000-0005-0000-0000-000089010000}"/>
    <cellStyle name="Notas 3" xfId="43" xr:uid="{00000000-0005-0000-0000-00008A010000}"/>
    <cellStyle name="Porcentaje" xfId="5" builtinId="5"/>
    <cellStyle name="Porcentaje 2" xfId="42" xr:uid="{00000000-0005-0000-0000-00008C010000}"/>
    <cellStyle name="Porcentaje 2 2" xfId="89" xr:uid="{00000000-0005-0000-0000-00008D010000}"/>
    <cellStyle name="Porcentaje 3" xfId="95" xr:uid="{00000000-0005-0000-0000-00008E010000}"/>
    <cellStyle name="Porcentaje 4" xfId="416" xr:uid="{00000000-0005-0000-0000-00008F010000}"/>
    <cellStyle name="Porcentual 2" xfId="406" xr:uid="{00000000-0005-0000-0000-000090010000}"/>
    <cellStyle name="Porcentual 2 2" xfId="407" xr:uid="{00000000-0005-0000-0000-000091010000}"/>
    <cellStyle name="Porcentual_Hoja 1" xfId="124" xr:uid="{00000000-0005-0000-0000-000092010000}"/>
    <cellStyle name="Salida" xfId="14" builtinId="21" customBuiltin="1"/>
    <cellStyle name="Salida 2" xfId="56" xr:uid="{00000000-0005-0000-0000-000094010000}"/>
    <cellStyle name="Texto de advertencia" xfId="18" builtinId="11" customBuiltin="1"/>
    <cellStyle name="Texto de advertencia 2" xfId="60" xr:uid="{00000000-0005-0000-0000-000096010000}"/>
    <cellStyle name="Texto explicativo" xfId="19" builtinId="53" customBuiltin="1"/>
    <cellStyle name="Texto explicativo 2" xfId="62" xr:uid="{00000000-0005-0000-0000-000098010000}"/>
    <cellStyle name="Título 1 2" xfId="48" xr:uid="{00000000-0005-0000-0000-000099010000}"/>
    <cellStyle name="Título 2" xfId="8" builtinId="17" customBuiltin="1"/>
    <cellStyle name="Título 2 2" xfId="49" xr:uid="{00000000-0005-0000-0000-00009B010000}"/>
    <cellStyle name="Título 3" xfId="9" builtinId="18" customBuiltin="1"/>
    <cellStyle name="Título 3 2" xfId="50" xr:uid="{00000000-0005-0000-0000-00009D010000}"/>
    <cellStyle name="Título 4" xfId="46" xr:uid="{00000000-0005-0000-0000-00009E010000}"/>
    <cellStyle name="Total" xfId="20" builtinId="25" customBuiltin="1"/>
    <cellStyle name="Total 2" xfId="63" xr:uid="{00000000-0005-0000-0000-0000A001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909471931537913E-2"/>
          <c:y val="1.6041242578844254E-2"/>
          <c:w val="0.90994734398475186"/>
          <c:h val="0.87764642912140045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666699"/>
              </a:solidFill>
              <a:prstDash val="solid"/>
            </a:ln>
          </c:spPr>
          <c:marker>
            <c:symbol val="none"/>
          </c:marker>
          <c:cat>
            <c:numRef>
              <c:f>datospollito!$A$174:$A$376</c:f>
              <c:numCache>
                <c:formatCode>mmm\-yy</c:formatCode>
                <c:ptCount val="203"/>
                <c:pt idx="0">
                  <c:v>39873</c:v>
                </c:pt>
                <c:pt idx="1">
                  <c:v>39904</c:v>
                </c:pt>
                <c:pt idx="2">
                  <c:v>39934</c:v>
                </c:pt>
                <c:pt idx="3">
                  <c:v>39965</c:v>
                </c:pt>
                <c:pt idx="4">
                  <c:v>39995</c:v>
                </c:pt>
                <c:pt idx="5">
                  <c:v>40026</c:v>
                </c:pt>
                <c:pt idx="6">
                  <c:v>40057</c:v>
                </c:pt>
                <c:pt idx="7">
                  <c:v>40087</c:v>
                </c:pt>
                <c:pt idx="8">
                  <c:v>40118</c:v>
                </c:pt>
                <c:pt idx="9">
                  <c:v>40148</c:v>
                </c:pt>
                <c:pt idx="10">
                  <c:v>40179</c:v>
                </c:pt>
                <c:pt idx="11">
                  <c:v>40210</c:v>
                </c:pt>
                <c:pt idx="12">
                  <c:v>40238</c:v>
                </c:pt>
                <c:pt idx="13">
                  <c:v>40269</c:v>
                </c:pt>
                <c:pt idx="14">
                  <c:v>40299</c:v>
                </c:pt>
                <c:pt idx="15">
                  <c:v>40330</c:v>
                </c:pt>
                <c:pt idx="16">
                  <c:v>40360</c:v>
                </c:pt>
                <c:pt idx="17">
                  <c:v>40391</c:v>
                </c:pt>
                <c:pt idx="18">
                  <c:v>40422</c:v>
                </c:pt>
                <c:pt idx="19">
                  <c:v>40452</c:v>
                </c:pt>
                <c:pt idx="20">
                  <c:v>40483</c:v>
                </c:pt>
                <c:pt idx="21">
                  <c:v>40513</c:v>
                </c:pt>
                <c:pt idx="22">
                  <c:v>40544</c:v>
                </c:pt>
                <c:pt idx="23">
                  <c:v>40575</c:v>
                </c:pt>
                <c:pt idx="24">
                  <c:v>40603</c:v>
                </c:pt>
                <c:pt idx="25">
                  <c:v>40634</c:v>
                </c:pt>
                <c:pt idx="26">
                  <c:v>40664</c:v>
                </c:pt>
                <c:pt idx="27">
                  <c:v>40695</c:v>
                </c:pt>
                <c:pt idx="28">
                  <c:v>40725</c:v>
                </c:pt>
                <c:pt idx="29">
                  <c:v>40756</c:v>
                </c:pt>
                <c:pt idx="30">
                  <c:v>40787</c:v>
                </c:pt>
                <c:pt idx="31">
                  <c:v>40817</c:v>
                </c:pt>
                <c:pt idx="32">
                  <c:v>40848</c:v>
                </c:pt>
                <c:pt idx="33">
                  <c:v>40878</c:v>
                </c:pt>
                <c:pt idx="34">
                  <c:v>40909</c:v>
                </c:pt>
                <c:pt idx="35">
                  <c:v>40940</c:v>
                </c:pt>
                <c:pt idx="36">
                  <c:v>40969</c:v>
                </c:pt>
                <c:pt idx="37">
                  <c:v>41000</c:v>
                </c:pt>
                <c:pt idx="38">
                  <c:v>41030</c:v>
                </c:pt>
                <c:pt idx="39">
                  <c:v>41061</c:v>
                </c:pt>
                <c:pt idx="40">
                  <c:v>41091</c:v>
                </c:pt>
                <c:pt idx="41">
                  <c:v>41122</c:v>
                </c:pt>
                <c:pt idx="42">
                  <c:v>41153</c:v>
                </c:pt>
                <c:pt idx="43">
                  <c:v>41183</c:v>
                </c:pt>
                <c:pt idx="44">
                  <c:v>41214</c:v>
                </c:pt>
                <c:pt idx="45">
                  <c:v>41244</c:v>
                </c:pt>
                <c:pt idx="46">
                  <c:v>41275</c:v>
                </c:pt>
                <c:pt idx="47">
                  <c:v>41306</c:v>
                </c:pt>
                <c:pt idx="48">
                  <c:v>41334</c:v>
                </c:pt>
                <c:pt idx="49">
                  <c:v>41365</c:v>
                </c:pt>
                <c:pt idx="50">
                  <c:v>41395</c:v>
                </c:pt>
                <c:pt idx="51">
                  <c:v>41426</c:v>
                </c:pt>
                <c:pt idx="52">
                  <c:v>41456</c:v>
                </c:pt>
                <c:pt idx="53">
                  <c:v>41487</c:v>
                </c:pt>
                <c:pt idx="54">
                  <c:v>41518</c:v>
                </c:pt>
                <c:pt idx="55">
                  <c:v>41548</c:v>
                </c:pt>
                <c:pt idx="56">
                  <c:v>41579</c:v>
                </c:pt>
                <c:pt idx="57">
                  <c:v>41609</c:v>
                </c:pt>
                <c:pt idx="58">
                  <c:v>41640</c:v>
                </c:pt>
                <c:pt idx="59">
                  <c:v>41671</c:v>
                </c:pt>
                <c:pt idx="60">
                  <c:v>41699</c:v>
                </c:pt>
                <c:pt idx="61">
                  <c:v>41730</c:v>
                </c:pt>
                <c:pt idx="62">
                  <c:v>41760</c:v>
                </c:pt>
                <c:pt idx="63">
                  <c:v>41791</c:v>
                </c:pt>
                <c:pt idx="64">
                  <c:v>41821</c:v>
                </c:pt>
                <c:pt idx="65">
                  <c:v>41852</c:v>
                </c:pt>
                <c:pt idx="66">
                  <c:v>41883</c:v>
                </c:pt>
                <c:pt idx="67">
                  <c:v>41913</c:v>
                </c:pt>
                <c:pt idx="68">
                  <c:v>41944</c:v>
                </c:pt>
                <c:pt idx="69">
                  <c:v>41974</c:v>
                </c:pt>
                <c:pt idx="70">
                  <c:v>42005</c:v>
                </c:pt>
                <c:pt idx="71">
                  <c:v>42036</c:v>
                </c:pt>
                <c:pt idx="72">
                  <c:v>42064</c:v>
                </c:pt>
                <c:pt idx="73">
                  <c:v>42095</c:v>
                </c:pt>
                <c:pt idx="74">
                  <c:v>42125</c:v>
                </c:pt>
                <c:pt idx="75">
                  <c:v>42156</c:v>
                </c:pt>
                <c:pt idx="76">
                  <c:v>42186</c:v>
                </c:pt>
                <c:pt idx="77">
                  <c:v>42217</c:v>
                </c:pt>
                <c:pt idx="78">
                  <c:v>42248</c:v>
                </c:pt>
                <c:pt idx="79">
                  <c:v>42278</c:v>
                </c:pt>
                <c:pt idx="80">
                  <c:v>42309</c:v>
                </c:pt>
                <c:pt idx="81">
                  <c:v>42339</c:v>
                </c:pt>
                <c:pt idx="82">
                  <c:v>42370</c:v>
                </c:pt>
                <c:pt idx="83">
                  <c:v>42401</c:v>
                </c:pt>
                <c:pt idx="84">
                  <c:v>42430</c:v>
                </c:pt>
                <c:pt idx="85">
                  <c:v>42461</c:v>
                </c:pt>
                <c:pt idx="86">
                  <c:v>42491</c:v>
                </c:pt>
                <c:pt idx="87">
                  <c:v>42522</c:v>
                </c:pt>
                <c:pt idx="88">
                  <c:v>42552</c:v>
                </c:pt>
                <c:pt idx="89">
                  <c:v>42583</c:v>
                </c:pt>
                <c:pt idx="90">
                  <c:v>42614</c:v>
                </c:pt>
                <c:pt idx="91">
                  <c:v>42644</c:v>
                </c:pt>
                <c:pt idx="92">
                  <c:v>42675</c:v>
                </c:pt>
                <c:pt idx="93">
                  <c:v>42705</c:v>
                </c:pt>
                <c:pt idx="94">
                  <c:v>42736</c:v>
                </c:pt>
                <c:pt idx="95">
                  <c:v>42767</c:v>
                </c:pt>
                <c:pt idx="96">
                  <c:v>42795</c:v>
                </c:pt>
                <c:pt idx="97">
                  <c:v>42826</c:v>
                </c:pt>
                <c:pt idx="98">
                  <c:v>42856</c:v>
                </c:pt>
                <c:pt idx="99">
                  <c:v>42887</c:v>
                </c:pt>
                <c:pt idx="100">
                  <c:v>42917</c:v>
                </c:pt>
                <c:pt idx="101">
                  <c:v>42948</c:v>
                </c:pt>
                <c:pt idx="102">
                  <c:v>42979</c:v>
                </c:pt>
                <c:pt idx="103">
                  <c:v>43009</c:v>
                </c:pt>
                <c:pt idx="104">
                  <c:v>43040</c:v>
                </c:pt>
                <c:pt idx="105">
                  <c:v>43070</c:v>
                </c:pt>
                <c:pt idx="106">
                  <c:v>43101</c:v>
                </c:pt>
                <c:pt idx="107">
                  <c:v>43132</c:v>
                </c:pt>
                <c:pt idx="108">
                  <c:v>43160</c:v>
                </c:pt>
                <c:pt idx="109">
                  <c:v>43191</c:v>
                </c:pt>
                <c:pt idx="110">
                  <c:v>43221</c:v>
                </c:pt>
                <c:pt idx="111">
                  <c:v>43252</c:v>
                </c:pt>
                <c:pt idx="112">
                  <c:v>43282</c:v>
                </c:pt>
                <c:pt idx="113">
                  <c:v>43313</c:v>
                </c:pt>
                <c:pt idx="114">
                  <c:v>43344</c:v>
                </c:pt>
                <c:pt idx="115">
                  <c:v>43374</c:v>
                </c:pt>
                <c:pt idx="116">
                  <c:v>39753</c:v>
                </c:pt>
                <c:pt idx="117">
                  <c:v>43435</c:v>
                </c:pt>
                <c:pt idx="118">
                  <c:v>43466</c:v>
                </c:pt>
                <c:pt idx="119">
                  <c:v>43497</c:v>
                </c:pt>
                <c:pt idx="120">
                  <c:v>43525</c:v>
                </c:pt>
                <c:pt idx="121">
                  <c:v>43556</c:v>
                </c:pt>
                <c:pt idx="122">
                  <c:v>43586</c:v>
                </c:pt>
                <c:pt idx="123">
                  <c:v>43617</c:v>
                </c:pt>
                <c:pt idx="124">
                  <c:v>43647</c:v>
                </c:pt>
                <c:pt idx="125">
                  <c:v>43678</c:v>
                </c:pt>
                <c:pt idx="126">
                  <c:v>43709</c:v>
                </c:pt>
                <c:pt idx="127">
                  <c:v>43739</c:v>
                </c:pt>
                <c:pt idx="128">
                  <c:v>43770</c:v>
                </c:pt>
                <c:pt idx="129">
                  <c:v>43800</c:v>
                </c:pt>
                <c:pt idx="130">
                  <c:v>43831</c:v>
                </c:pt>
                <c:pt idx="131">
                  <c:v>43862</c:v>
                </c:pt>
                <c:pt idx="132">
                  <c:v>43891</c:v>
                </c:pt>
                <c:pt idx="133">
                  <c:v>43922</c:v>
                </c:pt>
                <c:pt idx="134">
                  <c:v>43952</c:v>
                </c:pt>
                <c:pt idx="135">
                  <c:v>43983</c:v>
                </c:pt>
                <c:pt idx="136">
                  <c:v>44013</c:v>
                </c:pt>
                <c:pt idx="137">
                  <c:v>44044</c:v>
                </c:pt>
                <c:pt idx="138">
                  <c:v>44075</c:v>
                </c:pt>
                <c:pt idx="139">
                  <c:v>44105</c:v>
                </c:pt>
                <c:pt idx="140">
                  <c:v>44136</c:v>
                </c:pt>
                <c:pt idx="141">
                  <c:v>44166</c:v>
                </c:pt>
                <c:pt idx="142">
                  <c:v>44197</c:v>
                </c:pt>
                <c:pt idx="143">
                  <c:v>44228</c:v>
                </c:pt>
                <c:pt idx="144">
                  <c:v>44256</c:v>
                </c:pt>
                <c:pt idx="145">
                  <c:v>44287</c:v>
                </c:pt>
                <c:pt idx="146">
                  <c:v>44317</c:v>
                </c:pt>
                <c:pt idx="147">
                  <c:v>44348</c:v>
                </c:pt>
                <c:pt idx="148">
                  <c:v>44378</c:v>
                </c:pt>
                <c:pt idx="149">
                  <c:v>44409</c:v>
                </c:pt>
                <c:pt idx="150">
                  <c:v>44440</c:v>
                </c:pt>
                <c:pt idx="151">
                  <c:v>44470</c:v>
                </c:pt>
                <c:pt idx="152">
                  <c:v>44501</c:v>
                </c:pt>
                <c:pt idx="153">
                  <c:v>44531</c:v>
                </c:pt>
                <c:pt idx="154">
                  <c:v>44562</c:v>
                </c:pt>
                <c:pt idx="155">
                  <c:v>44593</c:v>
                </c:pt>
                <c:pt idx="156">
                  <c:v>44621</c:v>
                </c:pt>
                <c:pt idx="157">
                  <c:v>44652</c:v>
                </c:pt>
                <c:pt idx="158">
                  <c:v>44682</c:v>
                </c:pt>
                <c:pt idx="159">
                  <c:v>44713</c:v>
                </c:pt>
                <c:pt idx="160">
                  <c:v>44743</c:v>
                </c:pt>
                <c:pt idx="161">
                  <c:v>44774</c:v>
                </c:pt>
                <c:pt idx="162">
                  <c:v>44805</c:v>
                </c:pt>
                <c:pt idx="163">
                  <c:v>44835</c:v>
                </c:pt>
                <c:pt idx="164">
                  <c:v>44866</c:v>
                </c:pt>
                <c:pt idx="165">
                  <c:v>44896</c:v>
                </c:pt>
                <c:pt idx="166">
                  <c:v>44927</c:v>
                </c:pt>
                <c:pt idx="167">
                  <c:v>44958</c:v>
                </c:pt>
                <c:pt idx="168">
                  <c:v>44986</c:v>
                </c:pt>
                <c:pt idx="169">
                  <c:v>45017</c:v>
                </c:pt>
                <c:pt idx="170">
                  <c:v>45047</c:v>
                </c:pt>
                <c:pt idx="171">
                  <c:v>45078</c:v>
                </c:pt>
                <c:pt idx="172">
                  <c:v>45108</c:v>
                </c:pt>
                <c:pt idx="173">
                  <c:v>45139</c:v>
                </c:pt>
                <c:pt idx="174">
                  <c:v>45170</c:v>
                </c:pt>
                <c:pt idx="175">
                  <c:v>45200</c:v>
                </c:pt>
                <c:pt idx="176">
                  <c:v>45231</c:v>
                </c:pt>
                <c:pt idx="177">
                  <c:v>45261</c:v>
                </c:pt>
                <c:pt idx="178">
                  <c:v>45292</c:v>
                </c:pt>
                <c:pt idx="179">
                  <c:v>45323</c:v>
                </c:pt>
                <c:pt idx="180">
                  <c:v>45352</c:v>
                </c:pt>
                <c:pt idx="181">
                  <c:v>45383</c:v>
                </c:pt>
                <c:pt idx="182">
                  <c:v>45413</c:v>
                </c:pt>
                <c:pt idx="183">
                  <c:v>45444</c:v>
                </c:pt>
                <c:pt idx="184">
                  <c:v>45474</c:v>
                </c:pt>
                <c:pt idx="185">
                  <c:v>45505</c:v>
                </c:pt>
                <c:pt idx="186">
                  <c:v>45536</c:v>
                </c:pt>
                <c:pt idx="187">
                  <c:v>45566</c:v>
                </c:pt>
                <c:pt idx="188">
                  <c:v>45597</c:v>
                </c:pt>
                <c:pt idx="189">
                  <c:v>45627</c:v>
                </c:pt>
                <c:pt idx="190">
                  <c:v>45658</c:v>
                </c:pt>
                <c:pt idx="191">
                  <c:v>45689</c:v>
                </c:pt>
                <c:pt idx="192">
                  <c:v>45717</c:v>
                </c:pt>
                <c:pt idx="193">
                  <c:v>45748</c:v>
                </c:pt>
                <c:pt idx="194">
                  <c:v>45778</c:v>
                </c:pt>
                <c:pt idx="195">
                  <c:v>45809</c:v>
                </c:pt>
                <c:pt idx="196">
                  <c:v>45839</c:v>
                </c:pt>
                <c:pt idx="197">
                  <c:v>45870</c:v>
                </c:pt>
                <c:pt idx="198">
                  <c:v>45901</c:v>
                </c:pt>
                <c:pt idx="199">
                  <c:v>45931</c:v>
                </c:pt>
                <c:pt idx="200">
                  <c:v>45962</c:v>
                </c:pt>
                <c:pt idx="201">
                  <c:v>45992</c:v>
                </c:pt>
                <c:pt idx="202">
                  <c:v>46023</c:v>
                </c:pt>
              </c:numCache>
            </c:numRef>
          </c:cat>
          <c:val>
            <c:numRef>
              <c:f>datospollito!$B$174:$B$376</c:f>
              <c:numCache>
                <c:formatCode>#,##0</c:formatCode>
                <c:ptCount val="203"/>
                <c:pt idx="0">
                  <c:v>49373806</c:v>
                </c:pt>
                <c:pt idx="1">
                  <c:v>45918779</c:v>
                </c:pt>
                <c:pt idx="2">
                  <c:v>45617899</c:v>
                </c:pt>
                <c:pt idx="3">
                  <c:v>48136721</c:v>
                </c:pt>
                <c:pt idx="4">
                  <c:v>50524999</c:v>
                </c:pt>
                <c:pt idx="5">
                  <c:v>48306843</c:v>
                </c:pt>
                <c:pt idx="6">
                  <c:v>50175420</c:v>
                </c:pt>
                <c:pt idx="7">
                  <c:v>54763582</c:v>
                </c:pt>
                <c:pt idx="8">
                  <c:v>50751770</c:v>
                </c:pt>
                <c:pt idx="9">
                  <c:v>49464304</c:v>
                </c:pt>
                <c:pt idx="10">
                  <c:v>49346644</c:v>
                </c:pt>
                <c:pt idx="11">
                  <c:v>44547011</c:v>
                </c:pt>
                <c:pt idx="12">
                  <c:v>51137826</c:v>
                </c:pt>
                <c:pt idx="13">
                  <c:v>49379768</c:v>
                </c:pt>
                <c:pt idx="14">
                  <c:v>50094126</c:v>
                </c:pt>
                <c:pt idx="15">
                  <c:v>49380667</c:v>
                </c:pt>
                <c:pt idx="16">
                  <c:v>52817455</c:v>
                </c:pt>
                <c:pt idx="17">
                  <c:v>53422661</c:v>
                </c:pt>
                <c:pt idx="18">
                  <c:v>52689391</c:v>
                </c:pt>
                <c:pt idx="19">
                  <c:v>53660963</c:v>
                </c:pt>
                <c:pt idx="20">
                  <c:v>53324339</c:v>
                </c:pt>
                <c:pt idx="21">
                  <c:v>50084163</c:v>
                </c:pt>
                <c:pt idx="22">
                  <c:v>49595883</c:v>
                </c:pt>
                <c:pt idx="23">
                  <c:v>47651144</c:v>
                </c:pt>
                <c:pt idx="24">
                  <c:v>54557711</c:v>
                </c:pt>
                <c:pt idx="25">
                  <c:v>49698250</c:v>
                </c:pt>
                <c:pt idx="26">
                  <c:v>52456294</c:v>
                </c:pt>
                <c:pt idx="27">
                  <c:v>49370207</c:v>
                </c:pt>
                <c:pt idx="28">
                  <c:v>47271435</c:v>
                </c:pt>
                <c:pt idx="29">
                  <c:v>52219038</c:v>
                </c:pt>
                <c:pt idx="30">
                  <c:v>53487990</c:v>
                </c:pt>
                <c:pt idx="31">
                  <c:v>54373122</c:v>
                </c:pt>
                <c:pt idx="32">
                  <c:v>51682521</c:v>
                </c:pt>
                <c:pt idx="33">
                  <c:v>52613005</c:v>
                </c:pt>
                <c:pt idx="34">
                  <c:v>54218305</c:v>
                </c:pt>
                <c:pt idx="35">
                  <c:v>48801781</c:v>
                </c:pt>
                <c:pt idx="36">
                  <c:v>54302961</c:v>
                </c:pt>
                <c:pt idx="37">
                  <c:v>52635106</c:v>
                </c:pt>
                <c:pt idx="38">
                  <c:v>51788697</c:v>
                </c:pt>
                <c:pt idx="39">
                  <c:v>47610120</c:v>
                </c:pt>
                <c:pt idx="40">
                  <c:v>53574969</c:v>
                </c:pt>
                <c:pt idx="41">
                  <c:v>55245028</c:v>
                </c:pt>
                <c:pt idx="42">
                  <c:v>50961252</c:v>
                </c:pt>
                <c:pt idx="43">
                  <c:v>57751522</c:v>
                </c:pt>
                <c:pt idx="44">
                  <c:v>56278766</c:v>
                </c:pt>
                <c:pt idx="45">
                  <c:v>50230376</c:v>
                </c:pt>
                <c:pt idx="46">
                  <c:v>53646541.800000004</c:v>
                </c:pt>
                <c:pt idx="47">
                  <c:v>48458245.859999999</c:v>
                </c:pt>
                <c:pt idx="48">
                  <c:v>49394261.539999992</c:v>
                </c:pt>
                <c:pt idx="49">
                  <c:v>53452115.719999999</c:v>
                </c:pt>
                <c:pt idx="50">
                  <c:v>56227240.739999995</c:v>
                </c:pt>
                <c:pt idx="51">
                  <c:v>51588986.359999999</c:v>
                </c:pt>
                <c:pt idx="52">
                  <c:v>58277134.579999998</c:v>
                </c:pt>
                <c:pt idx="53">
                  <c:v>57702967.940000005</c:v>
                </c:pt>
                <c:pt idx="54">
                  <c:v>55524511.799999997</c:v>
                </c:pt>
                <c:pt idx="55">
                  <c:v>60064075.299999997</c:v>
                </c:pt>
                <c:pt idx="56">
                  <c:v>55590887.5</c:v>
                </c:pt>
                <c:pt idx="57">
                  <c:v>53509140.600000001</c:v>
                </c:pt>
                <c:pt idx="58">
                  <c:v>57563589.399999999</c:v>
                </c:pt>
                <c:pt idx="59">
                  <c:v>50225848.131034493</c:v>
                </c:pt>
                <c:pt idx="60">
                  <c:v>56005396</c:v>
                </c:pt>
                <c:pt idx="61">
                  <c:v>55756367.539999999</c:v>
                </c:pt>
                <c:pt idx="62">
                  <c:v>58387712.416551717</c:v>
                </c:pt>
                <c:pt idx="63">
                  <c:v>55834895.931034476</c:v>
                </c:pt>
                <c:pt idx="64">
                  <c:v>61405879.600000009</c:v>
                </c:pt>
                <c:pt idx="65">
                  <c:v>58578538.965517238</c:v>
                </c:pt>
                <c:pt idx="66">
                  <c:v>63730282.859605916</c:v>
                </c:pt>
                <c:pt idx="67">
                  <c:v>64994876.06000001</c:v>
                </c:pt>
                <c:pt idx="68">
                  <c:v>58782223.017368555</c:v>
                </c:pt>
                <c:pt idx="69">
                  <c:v>59259597</c:v>
                </c:pt>
                <c:pt idx="70">
                  <c:v>61379299</c:v>
                </c:pt>
                <c:pt idx="71">
                  <c:v>56369504</c:v>
                </c:pt>
                <c:pt idx="72">
                  <c:v>62954881.080000006</c:v>
                </c:pt>
                <c:pt idx="73">
                  <c:v>60751608</c:v>
                </c:pt>
                <c:pt idx="74">
                  <c:v>56447289.004761904</c:v>
                </c:pt>
                <c:pt idx="75">
                  <c:v>58518994.640190482</c:v>
                </c:pt>
                <c:pt idx="76">
                  <c:v>61628688</c:v>
                </c:pt>
                <c:pt idx="77">
                  <c:v>60566946</c:v>
                </c:pt>
                <c:pt idx="78">
                  <c:v>61440037.642857112</c:v>
                </c:pt>
                <c:pt idx="79">
                  <c:v>65523118.980000004</c:v>
                </c:pt>
                <c:pt idx="80">
                  <c:v>63858658.220000006</c:v>
                </c:pt>
                <c:pt idx="81">
                  <c:v>63163250</c:v>
                </c:pt>
                <c:pt idx="82">
                  <c:v>60315052</c:v>
                </c:pt>
                <c:pt idx="83">
                  <c:v>59436426</c:v>
                </c:pt>
                <c:pt idx="84">
                  <c:v>63355356</c:v>
                </c:pt>
                <c:pt idx="85">
                  <c:v>59880272</c:v>
                </c:pt>
                <c:pt idx="86">
                  <c:v>62434164</c:v>
                </c:pt>
                <c:pt idx="87">
                  <c:v>60430981</c:v>
                </c:pt>
                <c:pt idx="88">
                  <c:v>60201072</c:v>
                </c:pt>
                <c:pt idx="89">
                  <c:v>67099840</c:v>
                </c:pt>
                <c:pt idx="90">
                  <c:v>66427475</c:v>
                </c:pt>
                <c:pt idx="91">
                  <c:v>66131522.700000003</c:v>
                </c:pt>
                <c:pt idx="92">
                  <c:v>67019259</c:v>
                </c:pt>
                <c:pt idx="93">
                  <c:v>63924140</c:v>
                </c:pt>
                <c:pt idx="94">
                  <c:v>64602065</c:v>
                </c:pt>
                <c:pt idx="95">
                  <c:v>57949218</c:v>
                </c:pt>
                <c:pt idx="96">
                  <c:v>62763049</c:v>
                </c:pt>
                <c:pt idx="97">
                  <c:v>59529411</c:v>
                </c:pt>
                <c:pt idx="98">
                  <c:v>64032640</c:v>
                </c:pt>
                <c:pt idx="99">
                  <c:v>64309809</c:v>
                </c:pt>
                <c:pt idx="100">
                  <c:v>62857572</c:v>
                </c:pt>
                <c:pt idx="101">
                  <c:v>69764645</c:v>
                </c:pt>
                <c:pt idx="102">
                  <c:v>64728174</c:v>
                </c:pt>
                <c:pt idx="103">
                  <c:v>70500956</c:v>
                </c:pt>
                <c:pt idx="104">
                  <c:v>66182632</c:v>
                </c:pt>
                <c:pt idx="105">
                  <c:v>60222164</c:v>
                </c:pt>
                <c:pt idx="106">
                  <c:v>65257767</c:v>
                </c:pt>
                <c:pt idx="107">
                  <c:v>60397470</c:v>
                </c:pt>
                <c:pt idx="108">
                  <c:v>68793201</c:v>
                </c:pt>
                <c:pt idx="109">
                  <c:v>67277106</c:v>
                </c:pt>
                <c:pt idx="110">
                  <c:v>71280757</c:v>
                </c:pt>
                <c:pt idx="111">
                  <c:v>66249960</c:v>
                </c:pt>
                <c:pt idx="112">
                  <c:v>69519380</c:v>
                </c:pt>
                <c:pt idx="113">
                  <c:v>71637441</c:v>
                </c:pt>
                <c:pt idx="114">
                  <c:v>63693133</c:v>
                </c:pt>
                <c:pt idx="115">
                  <c:v>71838535</c:v>
                </c:pt>
                <c:pt idx="116">
                  <c:v>68674397</c:v>
                </c:pt>
                <c:pt idx="117">
                  <c:v>64913250</c:v>
                </c:pt>
                <c:pt idx="118">
                  <c:v>68121050</c:v>
                </c:pt>
                <c:pt idx="119">
                  <c:v>61992479</c:v>
                </c:pt>
                <c:pt idx="120">
                  <c:v>66455040</c:v>
                </c:pt>
                <c:pt idx="121">
                  <c:v>70829809</c:v>
                </c:pt>
                <c:pt idx="122">
                  <c:v>73371394</c:v>
                </c:pt>
                <c:pt idx="123">
                  <c:v>66336808</c:v>
                </c:pt>
                <c:pt idx="124">
                  <c:v>70356595</c:v>
                </c:pt>
                <c:pt idx="125">
                  <c:v>75120121.413061544</c:v>
                </c:pt>
                <c:pt idx="126">
                  <c:v>68859641</c:v>
                </c:pt>
                <c:pt idx="127">
                  <c:v>78510166</c:v>
                </c:pt>
                <c:pt idx="128">
                  <c:v>71386199.222448885</c:v>
                </c:pt>
                <c:pt idx="129">
                  <c:v>70664206</c:v>
                </c:pt>
                <c:pt idx="130">
                  <c:v>73562888</c:v>
                </c:pt>
                <c:pt idx="131">
                  <c:v>65151532</c:v>
                </c:pt>
                <c:pt idx="132">
                  <c:v>68425009</c:v>
                </c:pt>
                <c:pt idx="133">
                  <c:v>51700998</c:v>
                </c:pt>
                <c:pt idx="134">
                  <c:v>49907000</c:v>
                </c:pt>
                <c:pt idx="135">
                  <c:v>62715400</c:v>
                </c:pt>
                <c:pt idx="136">
                  <c:v>71248323</c:v>
                </c:pt>
                <c:pt idx="137">
                  <c:v>70922275</c:v>
                </c:pt>
                <c:pt idx="138">
                  <c:v>71152569.655976683</c:v>
                </c:pt>
                <c:pt idx="139">
                  <c:v>74531194</c:v>
                </c:pt>
                <c:pt idx="140">
                  <c:v>68043264</c:v>
                </c:pt>
                <c:pt idx="141">
                  <c:v>66082593</c:v>
                </c:pt>
                <c:pt idx="142">
                  <c:v>67177991</c:v>
                </c:pt>
                <c:pt idx="143">
                  <c:v>63691276</c:v>
                </c:pt>
                <c:pt idx="144">
                  <c:v>75958776</c:v>
                </c:pt>
                <c:pt idx="145">
                  <c:v>72385209</c:v>
                </c:pt>
                <c:pt idx="146">
                  <c:v>60846094</c:v>
                </c:pt>
                <c:pt idx="147">
                  <c:v>65832403</c:v>
                </c:pt>
                <c:pt idx="148">
                  <c:v>72504945</c:v>
                </c:pt>
                <c:pt idx="149">
                  <c:v>75886423.267080575</c:v>
                </c:pt>
                <c:pt idx="150">
                  <c:v>73806860</c:v>
                </c:pt>
                <c:pt idx="151">
                  <c:v>75653586</c:v>
                </c:pt>
                <c:pt idx="152">
                  <c:v>76920167</c:v>
                </c:pt>
                <c:pt idx="153">
                  <c:v>73135987</c:v>
                </c:pt>
                <c:pt idx="154">
                  <c:v>73814052</c:v>
                </c:pt>
                <c:pt idx="155">
                  <c:v>68281496</c:v>
                </c:pt>
                <c:pt idx="156">
                  <c:v>76315153</c:v>
                </c:pt>
                <c:pt idx="157">
                  <c:v>74444922</c:v>
                </c:pt>
                <c:pt idx="158">
                  <c:v>76724748</c:v>
                </c:pt>
                <c:pt idx="159">
                  <c:v>73988602</c:v>
                </c:pt>
                <c:pt idx="160">
                  <c:v>74763964</c:v>
                </c:pt>
                <c:pt idx="161">
                  <c:v>79426614</c:v>
                </c:pt>
                <c:pt idx="162">
                  <c:v>79859780</c:v>
                </c:pt>
                <c:pt idx="163">
                  <c:v>79011016</c:v>
                </c:pt>
                <c:pt idx="164">
                  <c:v>77439680</c:v>
                </c:pt>
                <c:pt idx="165">
                  <c:v>75664394</c:v>
                </c:pt>
                <c:pt idx="166">
                  <c:v>77780694</c:v>
                </c:pt>
                <c:pt idx="167">
                  <c:v>67768356</c:v>
                </c:pt>
                <c:pt idx="168">
                  <c:v>75103872</c:v>
                </c:pt>
                <c:pt idx="169">
                  <c:v>66963648</c:v>
                </c:pt>
                <c:pt idx="170">
                  <c:v>73397077</c:v>
                </c:pt>
                <c:pt idx="171">
                  <c:v>76035025</c:v>
                </c:pt>
                <c:pt idx="172">
                  <c:v>75723283</c:v>
                </c:pt>
                <c:pt idx="173">
                  <c:v>81311122</c:v>
                </c:pt>
                <c:pt idx="174">
                  <c:v>77119645</c:v>
                </c:pt>
                <c:pt idx="175">
                  <c:v>81726509</c:v>
                </c:pt>
                <c:pt idx="176">
                  <c:v>76813697</c:v>
                </c:pt>
                <c:pt idx="177">
                  <c:v>71740785</c:v>
                </c:pt>
                <c:pt idx="178">
                  <c:v>76570535</c:v>
                </c:pt>
                <c:pt idx="179">
                  <c:v>71155094</c:v>
                </c:pt>
                <c:pt idx="180">
                  <c:v>73537564</c:v>
                </c:pt>
                <c:pt idx="181">
                  <c:v>76996233</c:v>
                </c:pt>
                <c:pt idx="182">
                  <c:v>78696556</c:v>
                </c:pt>
                <c:pt idx="183">
                  <c:v>72097334</c:v>
                </c:pt>
                <c:pt idx="184">
                  <c:v>77151480</c:v>
                </c:pt>
                <c:pt idx="185">
                  <c:v>78028631</c:v>
                </c:pt>
                <c:pt idx="186">
                  <c:v>74706219</c:v>
                </c:pt>
                <c:pt idx="187">
                  <c:v>80406617</c:v>
                </c:pt>
                <c:pt idx="188">
                  <c:v>76793286</c:v>
                </c:pt>
                <c:pt idx="189">
                  <c:v>75402893</c:v>
                </c:pt>
                <c:pt idx="190">
                  <c:v>81468535</c:v>
                </c:pt>
                <c:pt idx="191">
                  <c:v>73456151</c:v>
                </c:pt>
                <c:pt idx="192">
                  <c:v>77721409</c:v>
                </c:pt>
                <c:pt idx="193">
                  <c:v>79950674.520000011</c:v>
                </c:pt>
                <c:pt idx="194">
                  <c:v>81060165.613199994</c:v>
                </c:pt>
                <c:pt idx="195">
                  <c:v>76063317</c:v>
                </c:pt>
                <c:pt idx="196">
                  <c:v>82034723</c:v>
                </c:pt>
                <c:pt idx="197">
                  <c:v>79901057.202399999</c:v>
                </c:pt>
                <c:pt idx="198">
                  <c:v>83531101.04079999</c:v>
                </c:pt>
                <c:pt idx="199">
                  <c:v>87041058</c:v>
                </c:pt>
                <c:pt idx="200">
                  <c:v>80844846</c:v>
                </c:pt>
                <c:pt idx="201">
                  <c:v>80299750</c:v>
                </c:pt>
                <c:pt idx="202">
                  <c:v>87074702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4D-47DC-86DF-C8C18A21B4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5841872"/>
        <c:axId val="1"/>
      </c:lineChart>
      <c:dateAx>
        <c:axId val="285841872"/>
        <c:scaling>
          <c:orientation val="minMax"/>
          <c:max val="46023"/>
          <c:min val="44927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36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Offset val="100"/>
        <c:baseTimeUnit val="months"/>
        <c:majorUnit val="1"/>
        <c:majorTimeUnit val="months"/>
      </c:dateAx>
      <c:valAx>
        <c:axId val="1"/>
        <c:scaling>
          <c:orientation val="minMax"/>
          <c:max val="90000000"/>
          <c:min val="62000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O"/>
          </a:p>
        </c:txPr>
        <c:crossAx val="285841872"/>
        <c:crossesAt val="42736"/>
        <c:crossBetween val="midCat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830640681080568E-2"/>
          <c:y val="0.16734039960420863"/>
          <c:w val="0.78601776103006604"/>
          <c:h val="0.67649942347893754"/>
        </c:manualLayout>
      </c:layout>
      <c:lineChart>
        <c:grouping val="standard"/>
        <c:varyColors val="0"/>
        <c:ser>
          <c:idx val="12"/>
          <c:order val="11"/>
          <c:tx>
            <c:v>2013</c:v>
          </c:tx>
          <c:spPr>
            <a:ln w="12700">
              <a:solidFill>
                <a:srgbClr val="0000CC"/>
              </a:solidFill>
              <a:prstDash val="solid"/>
            </a:ln>
            <a:effectLst/>
          </c:spPr>
          <c:marker>
            <c:spPr>
              <a:solidFill>
                <a:srgbClr val="AABAD7"/>
              </a:solidFill>
              <a:ln>
                <a:solidFill>
                  <a:srgbClr val="A6CAF0"/>
                </a:solidFill>
                <a:prstDash val="solid"/>
              </a:ln>
            </c:spPr>
          </c:marker>
          <c:cat>
            <c:strRef>
              <c:f>(POLLITO!$A$7:$A$19,POLLITO!$A$19:$A$20)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(POLLITO!$S$7:$S$19,POLLITO!$S$20)</c:f>
            </c:numRef>
          </c:val>
          <c:smooth val="0"/>
          <c:extLst>
            <c:ext xmlns:c16="http://schemas.microsoft.com/office/drawing/2014/chart" uri="{C3380CC4-5D6E-409C-BE32-E72D297353CC}">
              <c16:uniqueId val="{00000000-F551-41BA-A9A7-F9F6C1E50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5842272"/>
        <c:axId val="1"/>
      </c:lineChart>
      <c:lineChart>
        <c:grouping val="standard"/>
        <c:varyColors val="0"/>
        <c:ser>
          <c:idx val="0"/>
          <c:order val="0"/>
          <c:spPr>
            <a:ln w="25400">
              <a:solidFill>
                <a:srgbClr val="666699"/>
              </a:solidFill>
              <a:prstDash val="solid"/>
            </a:ln>
          </c:spPr>
          <c:marker>
            <c:spPr>
              <a:solidFill>
                <a:srgbClr val="4F81BD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f>(POLLITO!$A$7:$A$19,POLLITO!$A$19:$A$20)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POLLITO!$G$7:$G$20</c:f>
            </c:numRef>
          </c:val>
          <c:smooth val="0"/>
          <c:extLst>
            <c:ext xmlns:c16="http://schemas.microsoft.com/office/drawing/2014/chart" uri="{C3380CC4-5D6E-409C-BE32-E72D297353CC}">
              <c16:uniqueId val="{00000005-F551-41BA-A9A7-F9F6C1E505CA}"/>
            </c:ext>
          </c:extLst>
        </c:ser>
        <c:ser>
          <c:idx val="1"/>
          <c:order val="1"/>
          <c:spPr>
            <a:ln w="25400">
              <a:solidFill>
                <a:srgbClr val="996633"/>
              </a:solidFill>
              <a:prstDash val="solid"/>
            </a:ln>
          </c:spPr>
          <c:marker>
            <c:spPr>
              <a:solidFill>
                <a:srgbClr val="C0504D"/>
              </a:solidFill>
              <a:ln>
                <a:solidFill>
                  <a:srgbClr val="996633"/>
                </a:solidFill>
                <a:prstDash val="solid"/>
              </a:ln>
            </c:spPr>
          </c:marker>
          <c:cat>
            <c:strRef>
              <c:f>(POLLITO!$A$7:$A$19,POLLITO!$A$19:$A$20)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POLLITO!$H$7:$H$20</c:f>
            </c:numRef>
          </c:val>
          <c:smooth val="0"/>
          <c:extLst>
            <c:ext xmlns:c16="http://schemas.microsoft.com/office/drawing/2014/chart" uri="{C3380CC4-5D6E-409C-BE32-E72D297353CC}">
              <c16:uniqueId val="{00000006-F551-41BA-A9A7-F9F6C1E505CA}"/>
            </c:ext>
          </c:extLst>
        </c:ser>
        <c:ser>
          <c:idx val="2"/>
          <c:order val="2"/>
          <c:spPr>
            <a:ln w="25400">
              <a:solidFill>
                <a:srgbClr val="999933"/>
              </a:solidFill>
              <a:prstDash val="solid"/>
            </a:ln>
          </c:spPr>
          <c:marker>
            <c:spPr>
              <a:solidFill>
                <a:srgbClr val="9BBB59"/>
              </a:solidFill>
              <a:ln>
                <a:solidFill>
                  <a:srgbClr val="999933"/>
                </a:solidFill>
                <a:prstDash val="solid"/>
              </a:ln>
            </c:spPr>
          </c:marker>
          <c:cat>
            <c:strRef>
              <c:f>(POLLITO!$A$7:$A$19,POLLITO!$A$19:$A$20)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POLLITO!$I$7:$I$20</c:f>
            </c:numRef>
          </c:val>
          <c:smooth val="0"/>
          <c:extLst>
            <c:ext xmlns:c16="http://schemas.microsoft.com/office/drawing/2014/chart" uri="{C3380CC4-5D6E-409C-BE32-E72D297353CC}">
              <c16:uniqueId val="{00000007-F551-41BA-A9A7-F9F6C1E505CA}"/>
            </c:ext>
          </c:extLst>
        </c:ser>
        <c:ser>
          <c:idx val="3"/>
          <c:order val="3"/>
          <c:spPr>
            <a:ln w="25400">
              <a:solidFill>
                <a:srgbClr val="666699"/>
              </a:solidFill>
              <a:prstDash val="solid"/>
            </a:ln>
          </c:spPr>
          <c:marker>
            <c:spPr>
              <a:solidFill>
                <a:srgbClr val="8064A2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f>(POLLITO!$A$7:$A$19,POLLITO!$A$19:$A$20)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POLLITO!$J$7:$J$20</c:f>
            </c:numRef>
          </c:val>
          <c:smooth val="0"/>
          <c:extLst>
            <c:ext xmlns:c16="http://schemas.microsoft.com/office/drawing/2014/chart" uri="{C3380CC4-5D6E-409C-BE32-E72D297353CC}">
              <c16:uniqueId val="{00000008-F551-41BA-A9A7-F9F6C1E505CA}"/>
            </c:ext>
          </c:extLst>
        </c:ser>
        <c:ser>
          <c:idx val="4"/>
          <c:order val="4"/>
          <c:spPr>
            <a:ln w="25400">
              <a:solidFill>
                <a:srgbClr val="33CCCC"/>
              </a:solidFill>
              <a:prstDash val="solid"/>
            </a:ln>
          </c:spPr>
          <c:marker>
            <c:spPr>
              <a:solidFill>
                <a:srgbClr val="4BACC6"/>
              </a:solidFill>
              <a:ln>
                <a:solidFill>
                  <a:srgbClr val="33CCCC"/>
                </a:solidFill>
                <a:prstDash val="solid"/>
              </a:ln>
            </c:spPr>
          </c:marker>
          <c:cat>
            <c:strRef>
              <c:f>(POLLITO!$A$7:$A$19,POLLITO!$A$19:$A$20)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POLLITO!$K$7:$K$20</c:f>
            </c:numRef>
          </c:val>
          <c:smooth val="0"/>
          <c:extLst>
            <c:ext xmlns:c16="http://schemas.microsoft.com/office/drawing/2014/chart" uri="{C3380CC4-5D6E-409C-BE32-E72D297353CC}">
              <c16:uniqueId val="{00000009-F551-41BA-A9A7-F9F6C1E505CA}"/>
            </c:ext>
          </c:extLst>
        </c:ser>
        <c:ser>
          <c:idx val="5"/>
          <c:order val="5"/>
          <c:spPr>
            <a:ln w="25400">
              <a:solidFill>
                <a:srgbClr val="996633"/>
              </a:solidFill>
              <a:prstDash val="solid"/>
            </a:ln>
          </c:spPr>
          <c:marker>
            <c:spPr>
              <a:solidFill>
                <a:srgbClr val="CC7B38"/>
              </a:solidFill>
              <a:ln>
                <a:solidFill>
                  <a:srgbClr val="996633"/>
                </a:solidFill>
                <a:prstDash val="solid"/>
              </a:ln>
            </c:spPr>
          </c:marker>
          <c:cat>
            <c:strRef>
              <c:f>(POLLITO!$A$7:$A$19,POLLITO!$A$19:$A$20)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POLLITO!$L$7:$L$20</c:f>
            </c:numRef>
          </c:val>
          <c:smooth val="0"/>
          <c:extLst>
            <c:ext xmlns:c16="http://schemas.microsoft.com/office/drawing/2014/chart" uri="{C3380CC4-5D6E-409C-BE32-E72D297353CC}">
              <c16:uniqueId val="{0000000A-F551-41BA-A9A7-F9F6C1E505CA}"/>
            </c:ext>
          </c:extLst>
        </c:ser>
        <c:ser>
          <c:idx val="6"/>
          <c:order val="6"/>
          <c:spPr>
            <a:ln w="25400">
              <a:solidFill>
                <a:srgbClr val="666699"/>
              </a:solidFill>
              <a:prstDash val="solid"/>
            </a:ln>
          </c:spPr>
          <c:marker>
            <c:spPr>
              <a:solidFill>
                <a:srgbClr val="4F81BD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f>(POLLITO!$A$7:$A$19,POLLITO!$A$19:$A$20)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POLLITO!$M$7:$M$20</c:f>
            </c:numRef>
          </c:val>
          <c:smooth val="0"/>
          <c:extLst>
            <c:ext xmlns:c16="http://schemas.microsoft.com/office/drawing/2014/chart" uri="{C3380CC4-5D6E-409C-BE32-E72D297353CC}">
              <c16:uniqueId val="{0000000B-F551-41BA-A9A7-F9F6C1E505CA}"/>
            </c:ext>
          </c:extLst>
        </c:ser>
        <c:ser>
          <c:idx val="7"/>
          <c:order val="7"/>
          <c:spPr>
            <a:ln w="25400">
              <a:solidFill>
                <a:srgbClr val="996633"/>
              </a:solidFill>
              <a:prstDash val="solid"/>
            </a:ln>
          </c:spPr>
          <c:marker>
            <c:spPr>
              <a:solidFill>
                <a:srgbClr val="C0504D"/>
              </a:solidFill>
              <a:ln>
                <a:solidFill>
                  <a:srgbClr val="996633"/>
                </a:solidFill>
                <a:prstDash val="solid"/>
              </a:ln>
            </c:spPr>
          </c:marker>
          <c:cat>
            <c:strRef>
              <c:f>(POLLITO!$A$7:$A$19,POLLITO!$A$19:$A$20)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POLLITO!$N$7:$N$20</c:f>
            </c:numRef>
          </c:val>
          <c:smooth val="0"/>
          <c:extLst>
            <c:ext xmlns:c16="http://schemas.microsoft.com/office/drawing/2014/chart" uri="{C3380CC4-5D6E-409C-BE32-E72D297353CC}">
              <c16:uniqueId val="{0000000C-F551-41BA-A9A7-F9F6C1E505CA}"/>
            </c:ext>
          </c:extLst>
        </c:ser>
        <c:ser>
          <c:idx val="8"/>
          <c:order val="8"/>
          <c:tx>
            <c:v>2009</c:v>
          </c:tx>
          <c:spPr>
            <a:ln w="25400">
              <a:solidFill>
                <a:srgbClr val="999933"/>
              </a:solidFill>
              <a:prstDash val="solid"/>
            </a:ln>
          </c:spPr>
          <c:marker>
            <c:spPr>
              <a:solidFill>
                <a:srgbClr val="9BBB59"/>
              </a:solidFill>
              <a:ln>
                <a:solidFill>
                  <a:srgbClr val="999933"/>
                </a:solidFill>
                <a:prstDash val="solid"/>
              </a:ln>
            </c:spPr>
          </c:marker>
          <c:cat>
            <c:strRef>
              <c:f>(POLLITO!$A$7:$A$19,POLLITO!$A$19:$A$20)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POLLITO!$O$7:$O$20</c:f>
            </c:numRef>
          </c:val>
          <c:smooth val="0"/>
          <c:extLst>
            <c:ext xmlns:c16="http://schemas.microsoft.com/office/drawing/2014/chart" uri="{C3380CC4-5D6E-409C-BE32-E72D297353CC}">
              <c16:uniqueId val="{0000000D-F551-41BA-A9A7-F9F6C1E505CA}"/>
            </c:ext>
          </c:extLst>
        </c:ser>
        <c:ser>
          <c:idx val="10"/>
          <c:order val="9"/>
          <c:tx>
            <c:v>2011</c:v>
          </c:tx>
          <c:spPr>
            <a:ln w="25400">
              <a:solidFill>
                <a:srgbClr val="33CCCC"/>
              </a:solidFill>
              <a:prstDash val="solid"/>
            </a:ln>
          </c:spPr>
          <c:marker>
            <c:spPr>
              <a:solidFill>
                <a:srgbClr val="4BACC6"/>
              </a:solidFill>
              <a:ln>
                <a:solidFill>
                  <a:srgbClr val="33CCCC"/>
                </a:solidFill>
                <a:prstDash val="solid"/>
              </a:ln>
            </c:spPr>
          </c:marker>
          <c:cat>
            <c:strRef>
              <c:f>(POLLITO!$A$7:$A$19,POLLITO!$A$19:$A$20)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POLLITO!$Q$7:$Q$20</c:f>
            </c:numRef>
          </c:val>
          <c:smooth val="0"/>
          <c:extLst>
            <c:ext xmlns:c16="http://schemas.microsoft.com/office/drawing/2014/chart" uri="{C3380CC4-5D6E-409C-BE32-E72D297353CC}">
              <c16:uniqueId val="{0000000E-F551-41BA-A9A7-F9F6C1E505CA}"/>
            </c:ext>
          </c:extLst>
        </c:ser>
        <c:ser>
          <c:idx val="11"/>
          <c:order val="10"/>
          <c:tx>
            <c:v>2012</c:v>
          </c:tx>
          <c:spPr>
            <a:ln w="25400">
              <a:solidFill>
                <a:srgbClr val="FF8080"/>
              </a:solidFill>
              <a:prstDash val="solid"/>
            </a:ln>
          </c:spPr>
          <c:marker>
            <c:spPr>
              <a:solidFill>
                <a:srgbClr val="F79646"/>
              </a:solidFill>
              <a:ln>
                <a:solidFill>
                  <a:srgbClr val="FF8080"/>
                </a:solidFill>
                <a:prstDash val="solid"/>
              </a:ln>
            </c:spPr>
          </c:marker>
          <c:cat>
            <c:strRef>
              <c:f>(POLLITO!$A$7:$A$19,POLLITO!$A$19:$A$20)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(POLLITO!$R$7:$R$19,POLLITO!$R$20)</c:f>
            </c:numRef>
          </c:val>
          <c:smooth val="0"/>
          <c:extLst>
            <c:ext xmlns:c16="http://schemas.microsoft.com/office/drawing/2014/chart" uri="{C3380CC4-5D6E-409C-BE32-E72D297353CC}">
              <c16:uniqueId val="{0000000F-F551-41BA-A9A7-F9F6C1E50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5842272"/>
        <c:axId val="1"/>
      </c:lineChart>
      <c:lineChart>
        <c:grouping val="standard"/>
        <c:varyColors val="0"/>
        <c:ser>
          <c:idx val="13"/>
          <c:order val="12"/>
          <c:tx>
            <c:v>2014</c:v>
          </c:tx>
          <c:spPr>
            <a:ln w="12700">
              <a:solidFill>
                <a:srgbClr val="9933FF"/>
              </a:solidFill>
              <a:prstDash val="solid"/>
            </a:ln>
            <a:effectLst/>
          </c:spPr>
          <c:marker>
            <c:spPr>
              <a:solidFill>
                <a:srgbClr val="D9AAA9"/>
              </a:solidFill>
              <a:ln>
                <a:solidFill>
                  <a:srgbClr val="CC9CCC"/>
                </a:solidFill>
                <a:prstDash val="solid"/>
              </a:ln>
            </c:spPr>
          </c:marker>
          <c:cat>
            <c:strRef>
              <c:f>POLLITO!$A$7:$A$18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(POLLITO!$T$7:$T$19,POLLITO!$T$19:$T$20)</c:f>
            </c:numRef>
          </c:val>
          <c:smooth val="0"/>
          <c:extLst>
            <c:ext xmlns:c16="http://schemas.microsoft.com/office/drawing/2014/chart" uri="{C3380CC4-5D6E-409C-BE32-E72D297353CC}">
              <c16:uniqueId val="{00000001-F551-41BA-A9A7-F9F6C1E505CA}"/>
            </c:ext>
          </c:extLst>
        </c:ser>
        <c:ser>
          <c:idx val="9"/>
          <c:order val="13"/>
          <c:tx>
            <c:v>2015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pPr>
              <a:solidFill>
                <a:srgbClr val="7030A0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f>POLLITO!$A$7:$A$18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(POLLITO!$U$7:$U$19,POLLITO!$U$19:$U$20)</c:f>
            </c:numRef>
          </c:val>
          <c:smooth val="0"/>
          <c:extLst>
            <c:ext xmlns:c16="http://schemas.microsoft.com/office/drawing/2014/chart" uri="{C3380CC4-5D6E-409C-BE32-E72D297353CC}">
              <c16:uniqueId val="{00000002-F551-41BA-A9A7-F9F6C1E505CA}"/>
            </c:ext>
          </c:extLst>
        </c:ser>
        <c:ser>
          <c:idx val="14"/>
          <c:order val="14"/>
          <c:tx>
            <c:v>2016</c:v>
          </c:tx>
          <c:spPr>
            <a:ln w="12700">
              <a:solidFill>
                <a:srgbClr val="009900"/>
              </a:solidFill>
              <a:prstDash val="solid"/>
            </a:ln>
            <a:effectLst/>
          </c:spPr>
          <c:marker>
            <c:spPr>
              <a:solidFill>
                <a:srgbClr val="002060"/>
              </a:solidFill>
              <a:ln>
                <a:solidFill>
                  <a:srgbClr val="CCFFCC"/>
                </a:solidFill>
                <a:prstDash val="solid"/>
              </a:ln>
            </c:spPr>
          </c:marker>
          <c:cat>
            <c:strRef>
              <c:f>POLLITO!$A$7:$A$18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(POLLITO!$V$7:$V$19,POLLITO!$V$19:$V$20)</c:f>
            </c:numRef>
          </c:val>
          <c:smooth val="0"/>
          <c:extLst>
            <c:ext xmlns:c16="http://schemas.microsoft.com/office/drawing/2014/chart" uri="{C3380CC4-5D6E-409C-BE32-E72D297353CC}">
              <c16:uniqueId val="{00000003-F551-41BA-A9A7-F9F6C1E505CA}"/>
            </c:ext>
          </c:extLst>
        </c:ser>
        <c:ser>
          <c:idx val="15"/>
          <c:order val="15"/>
          <c:tx>
            <c:v>2017</c:v>
          </c:tx>
          <c:spPr>
            <a:ln w="12700">
              <a:solidFill>
                <a:srgbClr val="CC6600"/>
              </a:solidFill>
              <a:prstDash val="solid"/>
            </a:ln>
            <a:effectLst/>
          </c:spPr>
          <c:marker>
            <c:spPr>
              <a:solidFill>
                <a:srgbClr val="BAB0C9"/>
              </a:solidFill>
              <a:ln>
                <a:solidFill>
                  <a:srgbClr val="CC9CCC"/>
                </a:solidFill>
                <a:prstDash val="solid"/>
              </a:ln>
            </c:spPr>
          </c:marker>
          <c:cat>
            <c:strRef>
              <c:f>POLLITO!$A$7:$A$18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(POLLITO!$W$7:$W$19,POLLITO!$W$19:$W$20)</c:f>
            </c:numRef>
          </c:val>
          <c:smooth val="0"/>
          <c:extLst>
            <c:ext xmlns:c16="http://schemas.microsoft.com/office/drawing/2014/chart" uri="{C3380CC4-5D6E-409C-BE32-E72D297353CC}">
              <c16:uniqueId val="{00000004-F551-41BA-A9A7-F9F6C1E505CA}"/>
            </c:ext>
          </c:extLst>
        </c:ser>
        <c:ser>
          <c:idx val="17"/>
          <c:order val="16"/>
          <c:tx>
            <c:v>2019</c:v>
          </c:tx>
          <c:spPr>
            <a:ln cap="rnd">
              <a:solidFill>
                <a:schemeClr val="accent3">
                  <a:lumMod val="75000"/>
                </a:schemeClr>
              </a:solidFill>
            </a:ln>
          </c:spPr>
          <c:marker>
            <c:spPr>
              <a:solidFill>
                <a:srgbClr val="FF0000"/>
              </a:solidFill>
              <a:ln>
                <a:solidFill>
                  <a:schemeClr val="accent3">
                    <a:lumMod val="75000"/>
                  </a:schemeClr>
                </a:solidFill>
              </a:ln>
            </c:spPr>
          </c:marker>
          <c:cat>
            <c:strRef>
              <c:f>POLLITO!$A$7:$A$18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POLLITO!$Y$7:$Y$19</c:f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1-F551-41BA-A9A7-F9F6C1E505CA}"/>
            </c:ext>
          </c:extLst>
        </c:ser>
        <c:ser>
          <c:idx val="18"/>
          <c:order val="17"/>
          <c:tx>
            <c:v>2020</c:v>
          </c:tx>
          <c:spPr>
            <a:ln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accent5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POLLITO!$A$7:$A$18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POLLITO!$Z$7:$Z$18</c:f>
            </c:numRef>
          </c:val>
          <c:smooth val="0"/>
          <c:extLst>
            <c:ext xmlns:c16="http://schemas.microsoft.com/office/drawing/2014/chart" uri="{C3380CC4-5D6E-409C-BE32-E72D297353CC}">
              <c16:uniqueId val="{00000002-7DC5-4CAA-B147-F0EA3F71E925}"/>
            </c:ext>
          </c:extLst>
        </c:ser>
        <c:ser>
          <c:idx val="19"/>
          <c:order val="18"/>
          <c:tx>
            <c:v>2021</c:v>
          </c:tx>
          <c:spPr>
            <a:ln>
              <a:solidFill>
                <a:schemeClr val="accent5">
                  <a:lumMod val="75000"/>
                </a:schemeClr>
              </a:solidFill>
            </a:ln>
          </c:spPr>
          <c:marker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accent5">
                    <a:lumMod val="75000"/>
                  </a:schemeClr>
                </a:solidFill>
              </a:ln>
            </c:spPr>
          </c:marker>
          <c:cat>
            <c:strRef>
              <c:f>POLLITO!$A$7:$A$18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POLLITO!$AA$7:$AA$18</c:f>
            </c:numRef>
          </c:val>
          <c:smooth val="0"/>
          <c:extLst>
            <c:ext xmlns:c16="http://schemas.microsoft.com/office/drawing/2014/chart" uri="{C3380CC4-5D6E-409C-BE32-E72D297353CC}">
              <c16:uniqueId val="{00000001-BF8D-42A8-B2D0-B2D26A376E5A}"/>
            </c:ext>
          </c:extLst>
        </c:ser>
        <c:ser>
          <c:idx val="20"/>
          <c:order val="19"/>
          <c:tx>
            <c:v>2022</c:v>
          </c:tx>
          <c:spPr>
            <a:ln>
              <a:solidFill>
                <a:schemeClr val="accent6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accent6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POLLITO!$A$7:$A$18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POLLITO!$AB$7:$AB$18</c:f>
            </c:numRef>
          </c:val>
          <c:smooth val="0"/>
          <c:extLst>
            <c:ext xmlns:c16="http://schemas.microsoft.com/office/drawing/2014/chart" uri="{C3380CC4-5D6E-409C-BE32-E72D297353CC}">
              <c16:uniqueId val="{00000001-BE4A-45FD-9C6C-E22AF694CF01}"/>
            </c:ext>
          </c:extLst>
        </c:ser>
        <c:ser>
          <c:idx val="21"/>
          <c:order val="20"/>
          <c:tx>
            <c:v>2023</c:v>
          </c:tx>
          <c:spPr>
            <a:ln>
              <a:solidFill>
                <a:schemeClr val="accent3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accent3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POLLITO!$A$7:$A$18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POLLITO!$AC$7:$AC$18</c:f>
              <c:numCache>
                <c:formatCode>#,##0</c:formatCode>
                <c:ptCount val="12"/>
                <c:pt idx="0">
                  <c:v>77780694</c:v>
                </c:pt>
                <c:pt idx="1">
                  <c:v>67768356</c:v>
                </c:pt>
                <c:pt idx="2">
                  <c:v>75103872</c:v>
                </c:pt>
                <c:pt idx="3">
                  <c:v>66963648</c:v>
                </c:pt>
                <c:pt idx="4">
                  <c:v>73397077</c:v>
                </c:pt>
                <c:pt idx="5">
                  <c:v>76035025</c:v>
                </c:pt>
                <c:pt idx="6">
                  <c:v>75723283</c:v>
                </c:pt>
                <c:pt idx="7">
                  <c:v>81311122</c:v>
                </c:pt>
                <c:pt idx="8">
                  <c:v>77119645</c:v>
                </c:pt>
                <c:pt idx="9">
                  <c:v>81726509</c:v>
                </c:pt>
                <c:pt idx="10">
                  <c:v>76813697</c:v>
                </c:pt>
                <c:pt idx="11">
                  <c:v>71740785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4F-4F35-AD39-4A9E4964A7E4}"/>
            </c:ext>
          </c:extLst>
        </c:ser>
        <c:ser>
          <c:idx val="16"/>
          <c:order val="21"/>
          <c:tx>
            <c:v>2024</c:v>
          </c:tx>
          <c:spPr>
            <a:ln>
              <a:solidFill>
                <a:schemeClr val="bg2">
                  <a:lumMod val="50000"/>
                </a:schemeClr>
              </a:solidFill>
            </a:ln>
          </c:spPr>
          <c:marker>
            <c:spPr>
              <a:solidFill>
                <a:schemeClr val="bg2">
                  <a:lumMod val="50000"/>
                </a:schemeClr>
              </a:solidFill>
              <a:ln>
                <a:solidFill>
                  <a:schemeClr val="bg2">
                    <a:lumMod val="50000"/>
                  </a:schemeClr>
                </a:solidFill>
              </a:ln>
            </c:spPr>
          </c:marker>
          <c:cat>
            <c:strRef>
              <c:f>POLLITO!$A$7:$A$18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POLLITO!$AD$7:$AD$18</c:f>
              <c:numCache>
                <c:formatCode>#,##0</c:formatCode>
                <c:ptCount val="12"/>
                <c:pt idx="0">
                  <c:v>76570535</c:v>
                </c:pt>
                <c:pt idx="1">
                  <c:v>71155094</c:v>
                </c:pt>
                <c:pt idx="2">
                  <c:v>73537564</c:v>
                </c:pt>
                <c:pt idx="3">
                  <c:v>76996233</c:v>
                </c:pt>
                <c:pt idx="4">
                  <c:v>78696556</c:v>
                </c:pt>
                <c:pt idx="5">
                  <c:v>72097334</c:v>
                </c:pt>
                <c:pt idx="6">
                  <c:v>77151480</c:v>
                </c:pt>
                <c:pt idx="7">
                  <c:v>78028631</c:v>
                </c:pt>
                <c:pt idx="8">
                  <c:v>74706219</c:v>
                </c:pt>
                <c:pt idx="9">
                  <c:v>80406617</c:v>
                </c:pt>
                <c:pt idx="10">
                  <c:v>76793286</c:v>
                </c:pt>
                <c:pt idx="11">
                  <c:v>75402893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21-4D2C-AB30-10AF3EE8420F}"/>
            </c:ext>
          </c:extLst>
        </c:ser>
        <c:ser>
          <c:idx val="22"/>
          <c:order val="22"/>
          <c:tx>
            <c:v>2025</c:v>
          </c:tx>
          <c:spPr>
            <a:ln>
              <a:solidFill>
                <a:schemeClr val="accent1">
                  <a:lumMod val="40000"/>
                  <a:lumOff val="60000"/>
                </a:schemeClr>
              </a:solidFill>
            </a:ln>
          </c:spPr>
          <c:marker>
            <c:spPr>
              <a:solidFill>
                <a:schemeClr val="accent1">
                  <a:lumMod val="40000"/>
                  <a:lumOff val="60000"/>
                </a:schemeClr>
              </a:solidFill>
              <a:ln>
                <a:solidFill>
                  <a:schemeClr val="accent1">
                    <a:lumMod val="40000"/>
                    <a:lumOff val="60000"/>
                  </a:schemeClr>
                </a:solidFill>
              </a:ln>
            </c:spPr>
          </c:marker>
          <c:cat>
            <c:strRef>
              <c:f>POLLITO!$A$7:$A$18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POLLITO!$AE$7:$AE$18</c:f>
              <c:numCache>
                <c:formatCode>#,##0</c:formatCode>
                <c:ptCount val="12"/>
                <c:pt idx="0">
                  <c:v>81468535</c:v>
                </c:pt>
                <c:pt idx="1">
                  <c:v>73456151</c:v>
                </c:pt>
                <c:pt idx="2">
                  <c:v>77721409</c:v>
                </c:pt>
                <c:pt idx="3">
                  <c:v>79950674.520000011</c:v>
                </c:pt>
                <c:pt idx="4">
                  <c:v>81060165.613199994</c:v>
                </c:pt>
                <c:pt idx="5">
                  <c:v>76063317</c:v>
                </c:pt>
                <c:pt idx="6">
                  <c:v>82034723</c:v>
                </c:pt>
                <c:pt idx="7">
                  <c:v>79901057.202399999</c:v>
                </c:pt>
                <c:pt idx="8">
                  <c:v>83531101.04079999</c:v>
                </c:pt>
                <c:pt idx="9">
                  <c:v>87041058</c:v>
                </c:pt>
                <c:pt idx="10">
                  <c:v>80844846</c:v>
                </c:pt>
                <c:pt idx="11">
                  <c:v>80299750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27-478C-8EF1-0A174347B110}"/>
            </c:ext>
          </c:extLst>
        </c:ser>
        <c:ser>
          <c:idx val="23"/>
          <c:order val="23"/>
          <c:tx>
            <c:v>2026</c:v>
          </c:tx>
          <c:spPr>
            <a:ln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POLLITO!$A$7:$A$18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POLLITO!$AF$7:$AF$18</c:f>
              <c:numCache>
                <c:formatCode>#,##0</c:formatCode>
                <c:ptCount val="12"/>
                <c:pt idx="0">
                  <c:v>87074702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46-4ED2-A86D-4A5FB2926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5842272"/>
        <c:axId val="1"/>
        <c:extLst/>
      </c:lineChart>
      <c:catAx>
        <c:axId val="28584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100000" vert="horz"/>
          <a:lstStyle/>
          <a:p>
            <a:pPr>
              <a:defRPr/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89000000"/>
          <c:min val="62000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285842272"/>
        <c:crosses val="autoZero"/>
        <c:crossBetween val="between"/>
        <c:majorUnit val="4500000"/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ln>
          <a:solidFill>
            <a:schemeClr val="accent5">
              <a:lumMod val="75000"/>
            </a:schemeClr>
          </a:solidFill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" l="0.7" r="0.7" t="0.75" header="0.3" footer="0.3"/>
    <c:pageSetup orientation="portrait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351654572590184E-2"/>
          <c:y val="0.14136291182780231"/>
          <c:w val="0.77863272605630163"/>
          <c:h val="0.63762844712904043"/>
        </c:manualLayout>
      </c:layout>
      <c:lineChart>
        <c:grouping val="standard"/>
        <c:varyColors val="0"/>
        <c:ser>
          <c:idx val="21"/>
          <c:order val="0"/>
          <c:tx>
            <c:v>2023</c:v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pPr>
              <a:solidFill>
                <a:schemeClr val="accent3">
                  <a:lumMod val="75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(POLLITA!$A$7:$A$9,POLLITA!$A$11:$A$19)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POLLITA!$X$7:$X$19</c15:sqref>
                  </c15:fullRef>
                </c:ext>
              </c:extLst>
              <c:f>(POLLITA!$X$7:$X$9,POLLITA!$X$11:$X$19)</c:f>
              <c:numCache>
                <c:formatCode>#,##0</c:formatCode>
                <c:ptCount val="12"/>
                <c:pt idx="0">
                  <c:v>3431920</c:v>
                </c:pt>
                <c:pt idx="1">
                  <c:v>3832051</c:v>
                </c:pt>
                <c:pt idx="2">
                  <c:v>5018633</c:v>
                </c:pt>
                <c:pt idx="3">
                  <c:v>4125232</c:v>
                </c:pt>
                <c:pt idx="4">
                  <c:v>4457006</c:v>
                </c:pt>
                <c:pt idx="5">
                  <c:v>4663722</c:v>
                </c:pt>
                <c:pt idx="6">
                  <c:v>4277425</c:v>
                </c:pt>
                <c:pt idx="7">
                  <c:v>4037480</c:v>
                </c:pt>
                <c:pt idx="8">
                  <c:v>4096608</c:v>
                </c:pt>
                <c:pt idx="9">
                  <c:v>4593167</c:v>
                </c:pt>
                <c:pt idx="10">
                  <c:v>4601883</c:v>
                </c:pt>
                <c:pt idx="11">
                  <c:v>4273261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DB-45A6-A542-0E481A9AE1E3}"/>
            </c:ext>
          </c:extLst>
        </c:ser>
        <c:ser>
          <c:idx val="17"/>
          <c:order val="1"/>
          <c:tx>
            <c:v>2024</c:v>
          </c:tx>
          <c:spPr>
            <a:ln>
              <a:solidFill>
                <a:schemeClr val="accent6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accent6">
                    <a:lumMod val="60000"/>
                    <a:lumOff val="40000"/>
                  </a:schemeClr>
                </a:solidFill>
              </a:ln>
            </c:spPr>
          </c:marker>
          <c:cat>
            <c:strLit>
              <c:ptCount val="12"/>
              <c:pt idx="0">
                <c:v>ENERO</c:v>
              </c:pt>
              <c:pt idx="1">
                <c:v>FEBRERO</c:v>
              </c:pt>
              <c:pt idx="2">
                <c:v>MARZO</c:v>
              </c:pt>
              <c:pt idx="3">
                <c:v>ABRIL</c:v>
              </c:pt>
              <c:pt idx="4">
                <c:v>MAYO</c:v>
              </c:pt>
              <c:pt idx="5">
                <c:v>JUNIO</c:v>
              </c:pt>
              <c:pt idx="6">
                <c:v>JULIO</c:v>
              </c:pt>
              <c:pt idx="7">
                <c:v>AGOSTO</c:v>
              </c:pt>
              <c:pt idx="8">
                <c:v>SEPTIEMBRE</c:v>
              </c:pt>
              <c:pt idx="9">
                <c:v>OCTUBRE</c:v>
              </c:pt>
              <c:pt idx="10">
                <c:v>NOVIEMBRE</c:v>
              </c:pt>
              <c:pt idx="11">
                <c:v>DICIEMBRE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POLLITA!$Y$7:$Y$19</c15:sqref>
                  </c15:fullRef>
                </c:ext>
              </c:extLst>
              <c:f>(POLLITA!$Y$7:$Y$9,POLLITA!$Y$11:$Y$19)</c:f>
              <c:numCache>
                <c:formatCode>#,##0</c:formatCode>
                <c:ptCount val="12"/>
                <c:pt idx="0">
                  <c:v>4477528</c:v>
                </c:pt>
                <c:pt idx="1">
                  <c:v>4714320</c:v>
                </c:pt>
                <c:pt idx="2">
                  <c:v>4595255</c:v>
                </c:pt>
                <c:pt idx="3">
                  <c:v>5165118</c:v>
                </c:pt>
                <c:pt idx="4">
                  <c:v>4806398</c:v>
                </c:pt>
                <c:pt idx="5">
                  <c:v>4031173</c:v>
                </c:pt>
                <c:pt idx="6">
                  <c:v>4826003</c:v>
                </c:pt>
                <c:pt idx="7">
                  <c:v>4375133</c:v>
                </c:pt>
                <c:pt idx="8">
                  <c:v>4852530</c:v>
                </c:pt>
                <c:pt idx="9">
                  <c:v>4854936</c:v>
                </c:pt>
                <c:pt idx="10">
                  <c:v>4986949</c:v>
                </c:pt>
                <c:pt idx="11">
                  <c:v>4611552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8F-4416-8813-A99C1BF4C642}"/>
            </c:ext>
          </c:extLst>
        </c:ser>
        <c:ser>
          <c:idx val="0"/>
          <c:order val="2"/>
          <c:spPr>
            <a:ln w="25400">
              <a:solidFill>
                <a:srgbClr val="666699"/>
              </a:solidFill>
              <a:prstDash val="solid"/>
            </a:ln>
          </c:spPr>
          <c:marker>
            <c:spPr>
              <a:solidFill>
                <a:srgbClr val="4F81BD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(POLLITA!$A$7:$A$9,POLLITA!$A$11:$A$19)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SUBTOTAL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POLLITA!$B$7:$B$21</c15:sqref>
                  </c15:fullRef>
                </c:ext>
              </c:extLst>
              <c:f>(POLLITA!$B$7:$B$9,POLLITA!$B$11:$B$21)</c:f>
            </c:numRef>
          </c:val>
          <c:smooth val="0"/>
          <c:extLst>
            <c:ext xmlns:c16="http://schemas.microsoft.com/office/drawing/2014/chart" uri="{C3380CC4-5D6E-409C-BE32-E72D297353CC}">
              <c16:uniqueId val="{00000000-67A2-4DC8-9972-927DD64EDAE7}"/>
            </c:ext>
          </c:extLst>
        </c:ser>
        <c:ser>
          <c:idx val="18"/>
          <c:order val="3"/>
          <c:tx>
            <c:v>2025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strLit>
              <c:ptCount val="12"/>
              <c:pt idx="0">
                <c:v>ENERO</c:v>
              </c:pt>
              <c:pt idx="1">
                <c:v>FEBRERO</c:v>
              </c:pt>
              <c:pt idx="2">
                <c:v>MARZO</c:v>
              </c:pt>
              <c:pt idx="3">
                <c:v>ABRIL</c:v>
              </c:pt>
              <c:pt idx="4">
                <c:v>MAYO</c:v>
              </c:pt>
              <c:pt idx="5">
                <c:v>JUNIO</c:v>
              </c:pt>
              <c:pt idx="6">
                <c:v>JULIO</c:v>
              </c:pt>
              <c:pt idx="7">
                <c:v>AGOSTO</c:v>
              </c:pt>
              <c:pt idx="8">
                <c:v>SEPTIEMBRE</c:v>
              </c:pt>
              <c:pt idx="9">
                <c:v>OCTUBRE</c:v>
              </c:pt>
              <c:pt idx="10">
                <c:v>NOVIEMBRE</c:v>
              </c:pt>
              <c:pt idx="11">
                <c:v>DICIEMBRE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POLLITA!$Z$7:$Z$19</c15:sqref>
                  </c15:fullRef>
                </c:ext>
              </c:extLst>
              <c:f>(POLLITA!$Z$7:$Z$9,POLLITA!$Z$11:$Z$19)</c:f>
              <c:numCache>
                <c:formatCode>#,##0</c:formatCode>
                <c:ptCount val="12"/>
                <c:pt idx="0">
                  <c:v>5089915</c:v>
                </c:pt>
                <c:pt idx="1">
                  <c:v>4410092</c:v>
                </c:pt>
                <c:pt idx="2">
                  <c:v>4943128</c:v>
                </c:pt>
                <c:pt idx="3">
                  <c:v>4749190</c:v>
                </c:pt>
                <c:pt idx="4">
                  <c:v>5117172</c:v>
                </c:pt>
                <c:pt idx="5">
                  <c:v>4874880</c:v>
                </c:pt>
                <c:pt idx="6">
                  <c:v>5276370.9587096768</c:v>
                </c:pt>
                <c:pt idx="7">
                  <c:v>4603112</c:v>
                </c:pt>
                <c:pt idx="8">
                  <c:v>5205724</c:v>
                </c:pt>
                <c:pt idx="9">
                  <c:v>4993584.24</c:v>
                </c:pt>
                <c:pt idx="10">
                  <c:v>4596384</c:v>
                </c:pt>
                <c:pt idx="11">
                  <c:v>4406178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1E-4291-AEAA-5289C0F593B3}"/>
            </c:ext>
          </c:extLst>
        </c:ser>
        <c:ser>
          <c:idx val="1"/>
          <c:order val="4"/>
          <c:spPr>
            <a:ln w="25400">
              <a:solidFill>
                <a:srgbClr val="996633"/>
              </a:solidFill>
              <a:prstDash val="solid"/>
            </a:ln>
          </c:spPr>
          <c:marker>
            <c:spPr>
              <a:solidFill>
                <a:srgbClr val="C0504D"/>
              </a:solidFill>
              <a:ln>
                <a:solidFill>
                  <a:srgbClr val="996633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(POLLITA!$A$7:$A$9,POLLITA!$A$11:$A$19)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SUBTOTAL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POLLITA!$C$7:$C$21</c15:sqref>
                  </c15:fullRef>
                </c:ext>
              </c:extLst>
              <c:f>(POLLITA!$C$7:$C$9,POLLITA!$C$11:$C$21)</c:f>
            </c:numRef>
          </c:val>
          <c:smooth val="0"/>
          <c:extLst>
            <c:ext xmlns:c16="http://schemas.microsoft.com/office/drawing/2014/chart" uri="{C3380CC4-5D6E-409C-BE32-E72D297353CC}">
              <c16:uniqueId val="{00000001-67A2-4DC8-9972-927DD64EDAE7}"/>
            </c:ext>
          </c:extLst>
        </c:ser>
        <c:ser>
          <c:idx val="19"/>
          <c:order val="5"/>
          <c:tx>
            <c:v>2020</c:v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>
                  <a:lumMod val="20000"/>
                  <a:lumOff val="80000"/>
                </a:schemeClr>
              </a:solidFill>
              <a:ln>
                <a:solidFill>
                  <a:schemeClr val="accent1"/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(POLLITA!$A$7:$A$9,POLLITA!$A$11:$A$19)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SUBTOTAL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POLLITA!$U$7:$U$21</c15:sqref>
                  </c15:fullRef>
                </c:ext>
              </c:extLst>
              <c:f>(POLLITA!$U$7:$U$9,POLLITA!$U$11:$U$21)</c:f>
            </c:numRef>
          </c:val>
          <c:smooth val="0"/>
          <c:extLst>
            <c:ext xmlns:c16="http://schemas.microsoft.com/office/drawing/2014/chart" uri="{C3380CC4-5D6E-409C-BE32-E72D297353CC}">
              <c16:uniqueId val="{00000002-E50C-470B-9420-95F9B0F71A72}"/>
            </c:ext>
          </c:extLst>
        </c:ser>
        <c:ser>
          <c:idx val="2"/>
          <c:order val="6"/>
          <c:spPr>
            <a:ln w="25400">
              <a:solidFill>
                <a:srgbClr val="999933"/>
              </a:solidFill>
              <a:prstDash val="solid"/>
            </a:ln>
          </c:spPr>
          <c:marker>
            <c:spPr>
              <a:solidFill>
                <a:srgbClr val="9BBB59"/>
              </a:solidFill>
              <a:ln>
                <a:solidFill>
                  <a:srgbClr val="999933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(POLLITA!$A$7:$A$9,POLLITA!$A$11:$A$19)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SUBTOTAL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POLLITA!$D$7:$D$21</c15:sqref>
                  </c15:fullRef>
                </c:ext>
              </c:extLst>
              <c:f>(POLLITA!$D$7:$D$9,POLLITA!$D$11:$D$21)</c:f>
            </c:numRef>
          </c:val>
          <c:smooth val="0"/>
          <c:extLst>
            <c:ext xmlns:c16="http://schemas.microsoft.com/office/drawing/2014/chart" uri="{C3380CC4-5D6E-409C-BE32-E72D297353CC}">
              <c16:uniqueId val="{00000002-67A2-4DC8-9972-927DD64EDAE7}"/>
            </c:ext>
          </c:extLst>
        </c:ser>
        <c:ser>
          <c:idx val="3"/>
          <c:order val="7"/>
          <c:spPr>
            <a:ln w="25400">
              <a:solidFill>
                <a:srgbClr val="666699"/>
              </a:solidFill>
              <a:prstDash val="solid"/>
            </a:ln>
          </c:spPr>
          <c:marker>
            <c:spPr>
              <a:solidFill>
                <a:srgbClr val="8064A2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(POLLITA!$A$7:$A$9,POLLITA!$A$11:$A$19)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SUBTOTAL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POLLITA!$E$7:$E$21</c15:sqref>
                  </c15:fullRef>
                </c:ext>
              </c:extLst>
              <c:f>(POLLITA!$E$7:$E$9,POLLITA!$E$11:$E$21)</c:f>
            </c:numRef>
          </c:val>
          <c:smooth val="0"/>
          <c:extLst>
            <c:ext xmlns:c16="http://schemas.microsoft.com/office/drawing/2014/chart" uri="{C3380CC4-5D6E-409C-BE32-E72D297353CC}">
              <c16:uniqueId val="{00000003-67A2-4DC8-9972-927DD64EDAE7}"/>
            </c:ext>
          </c:extLst>
        </c:ser>
        <c:ser>
          <c:idx val="4"/>
          <c:order val="8"/>
          <c:spPr>
            <a:ln w="25400">
              <a:solidFill>
                <a:srgbClr val="33CCCC"/>
              </a:solidFill>
              <a:prstDash val="solid"/>
            </a:ln>
          </c:spPr>
          <c:marker>
            <c:spPr>
              <a:solidFill>
                <a:srgbClr val="4BACC6"/>
              </a:solidFill>
              <a:ln>
                <a:solidFill>
                  <a:srgbClr val="33CCCC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(POLLITA!$A$7:$A$9,POLLITA!$A$11:$A$19)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SUBTOTAL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POLLITA!$F$7:$F$21</c15:sqref>
                  </c15:fullRef>
                </c:ext>
              </c:extLst>
              <c:f>(POLLITA!$F$7:$F$9,POLLITA!$F$11:$F$21)</c:f>
            </c:numRef>
          </c:val>
          <c:smooth val="0"/>
          <c:extLst>
            <c:ext xmlns:c16="http://schemas.microsoft.com/office/drawing/2014/chart" uri="{C3380CC4-5D6E-409C-BE32-E72D297353CC}">
              <c16:uniqueId val="{00000004-67A2-4DC8-9972-927DD64EDAE7}"/>
            </c:ext>
          </c:extLst>
        </c:ser>
        <c:ser>
          <c:idx val="5"/>
          <c:order val="9"/>
          <c:spPr>
            <a:ln w="25400">
              <a:solidFill>
                <a:srgbClr val="996633"/>
              </a:solidFill>
              <a:prstDash val="solid"/>
            </a:ln>
          </c:spPr>
          <c:marker>
            <c:spPr>
              <a:solidFill>
                <a:srgbClr val="CC7B38"/>
              </a:solidFill>
              <a:ln>
                <a:solidFill>
                  <a:srgbClr val="996633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(POLLITA!$A$7:$A$9,POLLITA!$A$11:$A$19)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SUBTOTAL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POLLITA!$G$7:$G$21</c15:sqref>
                  </c15:fullRef>
                </c:ext>
              </c:extLst>
              <c:f>(POLLITA!$G$7:$G$9,POLLITA!$G$11:$G$21)</c:f>
            </c:numRef>
          </c:val>
          <c:smooth val="0"/>
          <c:extLst>
            <c:ext xmlns:c16="http://schemas.microsoft.com/office/drawing/2014/chart" uri="{C3380CC4-5D6E-409C-BE32-E72D297353CC}">
              <c16:uniqueId val="{00000005-67A2-4DC8-9972-927DD64EDAE7}"/>
            </c:ext>
          </c:extLst>
        </c:ser>
        <c:ser>
          <c:idx val="6"/>
          <c:order val="10"/>
          <c:spPr>
            <a:ln w="25400">
              <a:solidFill>
                <a:srgbClr val="666699"/>
              </a:solidFill>
              <a:prstDash val="solid"/>
            </a:ln>
          </c:spPr>
          <c:marker>
            <c:spPr>
              <a:solidFill>
                <a:srgbClr val="4F81BD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(POLLITA!$A$7:$A$9,POLLITA!$A$11:$A$19)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SUBTOTAL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POLLITA!$H$7:$H$21</c15:sqref>
                  </c15:fullRef>
                </c:ext>
              </c:extLst>
              <c:f>(POLLITA!$H$7:$H$9,POLLITA!$H$11:$H$21)</c:f>
            </c:numRef>
          </c:val>
          <c:smooth val="0"/>
          <c:extLst>
            <c:ext xmlns:c16="http://schemas.microsoft.com/office/drawing/2014/chart" uri="{C3380CC4-5D6E-409C-BE32-E72D297353CC}">
              <c16:uniqueId val="{00000006-67A2-4DC8-9972-927DD64EDAE7}"/>
            </c:ext>
          </c:extLst>
        </c:ser>
        <c:ser>
          <c:idx val="7"/>
          <c:order val="11"/>
          <c:spPr>
            <a:ln w="25400">
              <a:solidFill>
                <a:srgbClr val="996633"/>
              </a:solidFill>
              <a:prstDash val="solid"/>
            </a:ln>
          </c:spPr>
          <c:marker>
            <c:spPr>
              <a:solidFill>
                <a:srgbClr val="C0504D"/>
              </a:solidFill>
              <a:ln>
                <a:solidFill>
                  <a:srgbClr val="996633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(POLLITA!$A$7:$A$9,POLLITA!$A$11:$A$19)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SUBTOTAL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POLLITA!$I$7:$I$21</c15:sqref>
                  </c15:fullRef>
                </c:ext>
              </c:extLst>
              <c:f>(POLLITA!$I$7:$I$9,POLLITA!$I$11:$I$21)</c:f>
            </c:numRef>
          </c:val>
          <c:smooth val="0"/>
          <c:extLst>
            <c:ext xmlns:c16="http://schemas.microsoft.com/office/drawing/2014/chart" uri="{C3380CC4-5D6E-409C-BE32-E72D297353CC}">
              <c16:uniqueId val="{00000007-67A2-4DC8-9972-927DD64EDAE7}"/>
            </c:ext>
          </c:extLst>
        </c:ser>
        <c:ser>
          <c:idx val="8"/>
          <c:order val="12"/>
          <c:tx>
            <c:v>2009</c:v>
          </c:tx>
          <c:spPr>
            <a:ln w="25400">
              <a:solidFill>
                <a:srgbClr val="999933"/>
              </a:solidFill>
              <a:prstDash val="solid"/>
            </a:ln>
          </c:spPr>
          <c:marker>
            <c:spPr>
              <a:solidFill>
                <a:srgbClr val="9BBB59"/>
              </a:solidFill>
              <a:ln>
                <a:solidFill>
                  <a:srgbClr val="999933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(POLLITA!$A$7:$A$9,POLLITA!$A$11:$A$19)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SUBTOTAL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POLLITA!$J$7:$J$21</c15:sqref>
                  </c15:fullRef>
                </c:ext>
              </c:extLst>
              <c:f>(POLLITA!$J$7:$J$9,POLLITA!$J$11:$J$21)</c:f>
            </c:numRef>
          </c:val>
          <c:smooth val="0"/>
          <c:extLst>
            <c:ext xmlns:c16="http://schemas.microsoft.com/office/drawing/2014/chart" uri="{C3380CC4-5D6E-409C-BE32-E72D297353CC}">
              <c16:uniqueId val="{00000008-67A2-4DC8-9972-927DD64EDAE7}"/>
            </c:ext>
          </c:extLst>
        </c:ser>
        <c:ser>
          <c:idx val="9"/>
          <c:order val="13"/>
          <c:tx>
            <c:v>2010</c:v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pPr>
              <a:solidFill>
                <a:srgbClr val="8064A2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(POLLITA!$A$7:$A$9,POLLITA!$A$11:$A$19)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SUBTOTAL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POLLITA!$K$7:$K$21</c15:sqref>
                  </c15:fullRef>
                </c:ext>
              </c:extLst>
              <c:f>(POLLITA!$K$7:$K$9,POLLITA!$K$11:$K$21)</c:f>
            </c:numRef>
          </c:val>
          <c:smooth val="0"/>
          <c:extLst>
            <c:ext xmlns:c16="http://schemas.microsoft.com/office/drawing/2014/chart" uri="{C3380CC4-5D6E-409C-BE32-E72D297353CC}">
              <c16:uniqueId val="{00000009-67A2-4DC8-9972-927DD64EDAE7}"/>
            </c:ext>
          </c:extLst>
        </c:ser>
        <c:ser>
          <c:idx val="10"/>
          <c:order val="14"/>
          <c:tx>
            <c:v>2011</c:v>
          </c:tx>
          <c:spPr>
            <a:ln w="25400">
              <a:solidFill>
                <a:srgbClr val="33CCCC"/>
              </a:solidFill>
              <a:prstDash val="solid"/>
            </a:ln>
          </c:spPr>
          <c:marker>
            <c:spPr>
              <a:solidFill>
                <a:srgbClr val="4BACC6"/>
              </a:solidFill>
              <a:ln>
                <a:solidFill>
                  <a:srgbClr val="33CCCC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(POLLITA!$A$7:$A$9,POLLITA!$A$11:$A$19)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SUBTOTAL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POLLITA!$L$7:$L$21</c15:sqref>
                  </c15:fullRef>
                </c:ext>
              </c:extLst>
              <c:f>(POLLITA!$L$7:$L$9,POLLITA!$L$11:$L$21)</c:f>
            </c:numRef>
          </c:val>
          <c:smooth val="0"/>
          <c:extLst>
            <c:ext xmlns:c16="http://schemas.microsoft.com/office/drawing/2014/chart" uri="{C3380CC4-5D6E-409C-BE32-E72D297353CC}">
              <c16:uniqueId val="{0000000A-67A2-4DC8-9972-927DD64EDAE7}"/>
            </c:ext>
          </c:extLst>
        </c:ser>
        <c:ser>
          <c:idx val="11"/>
          <c:order val="15"/>
          <c:tx>
            <c:v>2012</c:v>
          </c:tx>
          <c:spPr>
            <a:ln w="25400">
              <a:solidFill>
                <a:srgbClr val="FF8080"/>
              </a:solidFill>
              <a:prstDash val="solid"/>
            </a:ln>
          </c:spPr>
          <c:marker>
            <c:spPr>
              <a:solidFill>
                <a:srgbClr val="F79646"/>
              </a:solidFill>
              <a:ln>
                <a:solidFill>
                  <a:srgbClr val="FF8080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(POLLITA!$A$7:$A$9,POLLITA!$A$11:$A$19)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SUBTOTAL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(POLLITA!$M$7:$M$20,POLLITA!$M$21)</c15:sqref>
                  </c15:fullRef>
                </c:ext>
              </c:extLst>
              <c:f>(POLLITA!$M$7:$M$9,POLLITA!$M$11:$M$20,POLLITA!$M$21)</c:f>
            </c:numRef>
          </c:val>
          <c:smooth val="0"/>
          <c:extLst>
            <c:ext xmlns:c16="http://schemas.microsoft.com/office/drawing/2014/chart" uri="{C3380CC4-5D6E-409C-BE32-E72D297353CC}">
              <c16:uniqueId val="{0000000B-67A2-4DC8-9972-927DD64EDAE7}"/>
            </c:ext>
          </c:extLst>
        </c:ser>
        <c:ser>
          <c:idx val="12"/>
          <c:order val="16"/>
          <c:tx>
            <c:v>2013</c:v>
          </c:tx>
          <c:spPr>
            <a:ln w="12700">
              <a:solidFill>
                <a:srgbClr val="0000CC"/>
              </a:solidFill>
              <a:prstDash val="solid"/>
            </a:ln>
            <a:effectLst/>
          </c:spPr>
          <c:marker>
            <c:spPr>
              <a:solidFill>
                <a:srgbClr val="AABAD7"/>
              </a:solidFill>
              <a:ln>
                <a:solidFill>
                  <a:srgbClr val="A6CAF0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(POLLITA!$A$7:$A$9,POLLITA!$A$11:$A$19)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SUBTOTAL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(POLLITA!$N$7:$N$20,POLLITA!$N$21)</c15:sqref>
                  </c15:fullRef>
                </c:ext>
              </c:extLst>
              <c:f>(POLLITA!$N$7:$N$9,POLLITA!$N$11:$N$20,POLLITA!$N$21)</c:f>
            </c:numRef>
          </c:val>
          <c:smooth val="0"/>
          <c:extLst>
            <c:ext xmlns:c16="http://schemas.microsoft.com/office/drawing/2014/chart" uri="{C3380CC4-5D6E-409C-BE32-E72D297353CC}">
              <c16:uniqueId val="{0000000C-67A2-4DC8-9972-927DD64EDAE7}"/>
            </c:ext>
          </c:extLst>
        </c:ser>
        <c:ser>
          <c:idx val="14"/>
          <c:order val="17"/>
          <c:tx>
            <c:v>2015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pPr>
              <a:solidFill>
                <a:srgbClr val="953735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(POLLITA!$A$7:$A$9,POLLITA!$A$11:$A$19)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SUBTOTAL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(POLLITA!$P$7:$P$20,POLLITA!$P$21:$P$21)</c15:sqref>
                  </c15:fullRef>
                </c:ext>
              </c:extLst>
              <c:f>(POLLITA!$P$7:$P$9,POLLITA!$P$11:$P$20,POLLITA!$P$21)</c:f>
            </c:numRef>
          </c:val>
          <c:smooth val="0"/>
          <c:extLst>
            <c:ext xmlns:c16="http://schemas.microsoft.com/office/drawing/2014/chart" uri="{C3380CC4-5D6E-409C-BE32-E72D297353CC}">
              <c16:uniqueId val="{0000000E-67A2-4DC8-9972-927DD64EDAE7}"/>
            </c:ext>
          </c:extLst>
        </c:ser>
        <c:ser>
          <c:idx val="15"/>
          <c:order val="18"/>
          <c:tx>
            <c:v>2016</c:v>
          </c:tx>
          <c:spPr>
            <a:ln w="12700">
              <a:solidFill>
                <a:srgbClr val="009900"/>
              </a:solidFill>
              <a:prstDash val="solid"/>
            </a:ln>
            <a:effectLst/>
          </c:spPr>
          <c:marker>
            <c:symbol val="circle"/>
            <c:size val="7"/>
            <c:spPr>
              <a:solidFill>
                <a:srgbClr val="002060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(POLLITA!$A$7:$A$9,POLLITA!$A$11:$A$19)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SUBTOTAL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(POLLITA!$Q$7:$Q$20,POLLITA!$Q$21:$Q$21)</c15:sqref>
                  </c15:fullRef>
                </c:ext>
              </c:extLst>
              <c:f>(POLLITA!$Q$7:$Q$9,POLLITA!$Q$11:$Q$20,POLLITA!$Q$21)</c:f>
            </c:numRef>
          </c:val>
          <c:smooth val="0"/>
          <c:extLst>
            <c:ext xmlns:c16="http://schemas.microsoft.com/office/drawing/2014/chart" uri="{C3380CC4-5D6E-409C-BE32-E72D297353CC}">
              <c16:uniqueId val="{0000000F-67A2-4DC8-9972-927DD64EDAE7}"/>
            </c:ext>
          </c:extLst>
        </c:ser>
        <c:ser>
          <c:idx val="16"/>
          <c:order val="19"/>
          <c:tx>
            <c:v>2017</c:v>
          </c:tx>
          <c:spPr>
            <a:ln w="12700">
              <a:solidFill>
                <a:srgbClr val="CC6600"/>
              </a:solidFill>
              <a:prstDash val="solid"/>
            </a:ln>
            <a:effectLst/>
          </c:spPr>
          <c:marker>
            <c:spPr>
              <a:solidFill>
                <a:srgbClr val="7CBBCF"/>
              </a:solidFill>
              <a:ln>
                <a:solidFill>
                  <a:srgbClr val="A0E0E0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(POLLITA!$A$7:$A$9,POLLITA!$A$11:$A$19)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SUBTOTAL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(POLLITA!$R$7:$R$20,POLLITA!$R$21:$R$21)</c15:sqref>
                  </c15:fullRef>
                </c:ext>
              </c:extLst>
              <c:f>(POLLITA!$R$7:$R$9,POLLITA!$R$11:$R$20,POLLITA!$R$21)</c:f>
            </c:numRef>
          </c:val>
          <c:smooth val="0"/>
          <c:extLst>
            <c:ext xmlns:c16="http://schemas.microsoft.com/office/drawing/2014/chart" uri="{C3380CC4-5D6E-409C-BE32-E72D297353CC}">
              <c16:uniqueId val="{00000010-67A2-4DC8-9972-927DD64EDAE7}"/>
            </c:ext>
          </c:extLst>
        </c:ser>
        <c:ser>
          <c:idx val="13"/>
          <c:order val="20"/>
          <c:tx>
            <c:v>2021</c:v>
          </c:tx>
          <c:spPr>
            <a:ln>
              <a:solidFill>
                <a:schemeClr val="accent3">
                  <a:lumMod val="40000"/>
                  <a:lumOff val="60000"/>
                </a:schemeClr>
              </a:solidFill>
            </a:ln>
          </c:spPr>
          <c:marker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accent3">
                    <a:lumMod val="40000"/>
                    <a:lumOff val="60000"/>
                  </a:schemeClr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(POLLITA!$A$7:$A$9,POLLITA!$A$11:$A$19)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SUBTOTAL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POLLITA!$V$7:$V$19</c15:sqref>
                  </c15:fullRef>
                </c:ext>
              </c:extLst>
              <c:f>(POLLITA!$V$7:$V$9,POLLITA!$V$11:$V$19)</c:f>
            </c:numRef>
          </c:val>
          <c:smooth val="0"/>
          <c:extLst>
            <c:ext xmlns:c16="http://schemas.microsoft.com/office/drawing/2014/chart" uri="{C3380CC4-5D6E-409C-BE32-E72D297353CC}">
              <c16:uniqueId val="{00000003-991E-4D7F-8250-65DED81E3F08}"/>
            </c:ext>
          </c:extLst>
        </c:ser>
        <c:ser>
          <c:idx val="20"/>
          <c:order val="21"/>
          <c:tx>
            <c:v>2022</c:v>
          </c:tx>
          <c:spPr>
            <a:ln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(POLLITA!$A$7:$A$9,POLLITA!$A$11:$A$19)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SUBTOTAL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POLLITA!$W$7:$W$19</c15:sqref>
                  </c15:fullRef>
                </c:ext>
              </c:extLst>
              <c:f>(POLLITA!$W$7:$W$9,POLLITA!$W$11:$W$19)</c:f>
            </c:numRef>
          </c:val>
          <c:smooth val="0"/>
          <c:extLst>
            <c:ext xmlns:c16="http://schemas.microsoft.com/office/drawing/2014/chart" uri="{C3380CC4-5D6E-409C-BE32-E72D297353CC}">
              <c16:uniqueId val="{00000003-EAEE-4E06-83B3-B7F7F1580BAE}"/>
            </c:ext>
          </c:extLst>
        </c:ser>
        <c:ser>
          <c:idx val="22"/>
          <c:order val="22"/>
          <c:tx>
            <c:v>2026</c:v>
          </c:tx>
          <c:spPr>
            <a:ln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12"/>
              <c:pt idx="0">
                <c:v>ENERO</c:v>
              </c:pt>
              <c:pt idx="1">
                <c:v>FEBRERO</c:v>
              </c:pt>
              <c:pt idx="2">
                <c:v>MARZO</c:v>
              </c:pt>
              <c:pt idx="3">
                <c:v>ABRIL</c:v>
              </c:pt>
              <c:pt idx="4">
                <c:v>MAYO</c:v>
              </c:pt>
              <c:pt idx="5">
                <c:v>JUNIO</c:v>
              </c:pt>
              <c:pt idx="6">
                <c:v>JULIO</c:v>
              </c:pt>
              <c:pt idx="7">
                <c:v>AGOSTO</c:v>
              </c:pt>
              <c:pt idx="8">
                <c:v>SEPTIEMBRE</c:v>
              </c:pt>
              <c:pt idx="9">
                <c:v>OCTUBRE</c:v>
              </c:pt>
              <c:pt idx="10">
                <c:v>NOVIEMBRE</c:v>
              </c:pt>
              <c:pt idx="11">
                <c:v>DICIEMBRE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POLLITA!$AA$7:$AA$19</c15:sqref>
                  </c15:fullRef>
                </c:ext>
              </c:extLst>
              <c:f>(POLLITA!$AA$7:$AA$9,POLLITA!$AA$11:$AA$19)</c:f>
              <c:numCache>
                <c:formatCode>#,##0</c:formatCode>
                <c:ptCount val="12"/>
                <c:pt idx="0">
                  <c:v>4108441</c:v>
                </c:pt>
                <c:pt idx="1">
                  <c:v>4024224.8716129037</c:v>
                </c:pt>
                <c:pt idx="2">
                  <c:v>4103289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42-4926-B899-F752712B01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415632"/>
        <c:axId val="1"/>
      </c:lineChart>
      <c:catAx>
        <c:axId val="11941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-45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400000"/>
          <c:min val="3200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19415632"/>
        <c:crossesAt val="1"/>
        <c:crossBetween val="between"/>
        <c:majorUnit val="200000"/>
        <c:minorUnit val="8000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9974617096913523"/>
          <c:y val="0.21725068612998719"/>
          <c:w val="8.2156862745098036E-2"/>
          <c:h val="0.33028152302879948"/>
        </c:manualLayout>
      </c:layout>
      <c:overlay val="0"/>
      <c:txPr>
        <a:bodyPr/>
        <a:lstStyle/>
        <a:p>
          <a:pPr rtl="0">
            <a:defRPr/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876131618299485E-2"/>
          <c:y val="4.8465070534354761E-2"/>
          <c:w val="0.89692669478215314"/>
          <c:h val="0.83610482098315586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666699"/>
              </a:solidFill>
              <a:prstDash val="solid"/>
            </a:ln>
          </c:spPr>
          <c:marker>
            <c:symbol val="none"/>
          </c:marker>
          <c:cat>
            <c:numRef>
              <c:f>datospollita!$A$171:$A$377</c:f>
              <c:numCache>
                <c:formatCode>mmm\-yy</c:formatCode>
                <c:ptCount val="207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  <c:pt idx="132">
                  <c:v>43831</c:v>
                </c:pt>
                <c:pt idx="133">
                  <c:v>43862</c:v>
                </c:pt>
                <c:pt idx="134">
                  <c:v>43891</c:v>
                </c:pt>
                <c:pt idx="135">
                  <c:v>43922</c:v>
                </c:pt>
                <c:pt idx="136">
                  <c:v>43952</c:v>
                </c:pt>
                <c:pt idx="137">
                  <c:v>43983</c:v>
                </c:pt>
                <c:pt idx="138">
                  <c:v>44013</c:v>
                </c:pt>
                <c:pt idx="139">
                  <c:v>44044</c:v>
                </c:pt>
                <c:pt idx="140">
                  <c:v>44075</c:v>
                </c:pt>
                <c:pt idx="141">
                  <c:v>44105</c:v>
                </c:pt>
                <c:pt idx="142">
                  <c:v>44136</c:v>
                </c:pt>
                <c:pt idx="143">
                  <c:v>44166</c:v>
                </c:pt>
                <c:pt idx="144">
                  <c:v>44197</c:v>
                </c:pt>
                <c:pt idx="145">
                  <c:v>44228</c:v>
                </c:pt>
                <c:pt idx="146">
                  <c:v>44256</c:v>
                </c:pt>
                <c:pt idx="147">
                  <c:v>44287</c:v>
                </c:pt>
                <c:pt idx="148">
                  <c:v>44317</c:v>
                </c:pt>
                <c:pt idx="149">
                  <c:v>44348</c:v>
                </c:pt>
                <c:pt idx="150">
                  <c:v>44378</c:v>
                </c:pt>
                <c:pt idx="151">
                  <c:v>44409</c:v>
                </c:pt>
                <c:pt idx="152">
                  <c:v>44440</c:v>
                </c:pt>
                <c:pt idx="153">
                  <c:v>44470</c:v>
                </c:pt>
                <c:pt idx="154">
                  <c:v>44501</c:v>
                </c:pt>
                <c:pt idx="155">
                  <c:v>44531</c:v>
                </c:pt>
                <c:pt idx="156">
                  <c:v>44562</c:v>
                </c:pt>
                <c:pt idx="157">
                  <c:v>44593</c:v>
                </c:pt>
                <c:pt idx="158">
                  <c:v>44621</c:v>
                </c:pt>
                <c:pt idx="159">
                  <c:v>44652</c:v>
                </c:pt>
                <c:pt idx="160">
                  <c:v>44682</c:v>
                </c:pt>
                <c:pt idx="161">
                  <c:v>44713</c:v>
                </c:pt>
                <c:pt idx="162">
                  <c:v>44743</c:v>
                </c:pt>
                <c:pt idx="163">
                  <c:v>44774</c:v>
                </c:pt>
                <c:pt idx="164">
                  <c:v>44805</c:v>
                </c:pt>
                <c:pt idx="165">
                  <c:v>44835</c:v>
                </c:pt>
                <c:pt idx="166">
                  <c:v>44866</c:v>
                </c:pt>
                <c:pt idx="167">
                  <c:v>44896</c:v>
                </c:pt>
                <c:pt idx="168">
                  <c:v>44927</c:v>
                </c:pt>
                <c:pt idx="169">
                  <c:v>44958</c:v>
                </c:pt>
                <c:pt idx="170">
                  <c:v>44986</c:v>
                </c:pt>
                <c:pt idx="171">
                  <c:v>45017</c:v>
                </c:pt>
                <c:pt idx="172">
                  <c:v>45047</c:v>
                </c:pt>
                <c:pt idx="173">
                  <c:v>45078</c:v>
                </c:pt>
                <c:pt idx="174">
                  <c:v>45108</c:v>
                </c:pt>
                <c:pt idx="175">
                  <c:v>45139</c:v>
                </c:pt>
                <c:pt idx="176">
                  <c:v>45170</c:v>
                </c:pt>
                <c:pt idx="177">
                  <c:v>45200</c:v>
                </c:pt>
                <c:pt idx="178">
                  <c:v>45231</c:v>
                </c:pt>
                <c:pt idx="179">
                  <c:v>45261</c:v>
                </c:pt>
                <c:pt idx="180">
                  <c:v>45292</c:v>
                </c:pt>
                <c:pt idx="181">
                  <c:v>45323</c:v>
                </c:pt>
                <c:pt idx="182">
                  <c:v>45352</c:v>
                </c:pt>
                <c:pt idx="183">
                  <c:v>45383</c:v>
                </c:pt>
                <c:pt idx="184">
                  <c:v>45413</c:v>
                </c:pt>
                <c:pt idx="185">
                  <c:v>45444</c:v>
                </c:pt>
                <c:pt idx="186">
                  <c:v>45474</c:v>
                </c:pt>
                <c:pt idx="187">
                  <c:v>45505</c:v>
                </c:pt>
                <c:pt idx="188">
                  <c:v>45536</c:v>
                </c:pt>
                <c:pt idx="189">
                  <c:v>45566</c:v>
                </c:pt>
                <c:pt idx="190">
                  <c:v>45597</c:v>
                </c:pt>
                <c:pt idx="191">
                  <c:v>45627</c:v>
                </c:pt>
                <c:pt idx="192">
                  <c:v>45658</c:v>
                </c:pt>
                <c:pt idx="193">
                  <c:v>45689</c:v>
                </c:pt>
                <c:pt idx="194">
                  <c:v>45717</c:v>
                </c:pt>
                <c:pt idx="195">
                  <c:v>45748</c:v>
                </c:pt>
                <c:pt idx="196">
                  <c:v>45778</c:v>
                </c:pt>
                <c:pt idx="197">
                  <c:v>45809</c:v>
                </c:pt>
                <c:pt idx="198">
                  <c:v>45839</c:v>
                </c:pt>
                <c:pt idx="199">
                  <c:v>45870</c:v>
                </c:pt>
                <c:pt idx="200">
                  <c:v>45901</c:v>
                </c:pt>
                <c:pt idx="201">
                  <c:v>45931</c:v>
                </c:pt>
                <c:pt idx="202">
                  <c:v>45962</c:v>
                </c:pt>
                <c:pt idx="203">
                  <c:v>45992</c:v>
                </c:pt>
                <c:pt idx="204">
                  <c:v>46023</c:v>
                </c:pt>
                <c:pt idx="205">
                  <c:v>46054</c:v>
                </c:pt>
                <c:pt idx="206">
                  <c:v>46082</c:v>
                </c:pt>
              </c:numCache>
            </c:numRef>
          </c:cat>
          <c:val>
            <c:numRef>
              <c:f>datospollita!$B$171:$B$377</c:f>
              <c:numCache>
                <c:formatCode>#,##0</c:formatCode>
                <c:ptCount val="207"/>
                <c:pt idx="0">
                  <c:v>2770924</c:v>
                </c:pt>
                <c:pt idx="1">
                  <c:v>2569789</c:v>
                </c:pt>
                <c:pt idx="2">
                  <c:v>2727652</c:v>
                </c:pt>
                <c:pt idx="3">
                  <c:v>2559061</c:v>
                </c:pt>
                <c:pt idx="4">
                  <c:v>2237433</c:v>
                </c:pt>
                <c:pt idx="5">
                  <c:v>2585389</c:v>
                </c:pt>
                <c:pt idx="6">
                  <c:v>2676484</c:v>
                </c:pt>
                <c:pt idx="7">
                  <c:v>2655188</c:v>
                </c:pt>
                <c:pt idx="8">
                  <c:v>2233579</c:v>
                </c:pt>
                <c:pt idx="9">
                  <c:v>2301045</c:v>
                </c:pt>
                <c:pt idx="10">
                  <c:v>2124077</c:v>
                </c:pt>
                <c:pt idx="11">
                  <c:v>2152768</c:v>
                </c:pt>
                <c:pt idx="12">
                  <c:v>2403673</c:v>
                </c:pt>
                <c:pt idx="13">
                  <c:v>2411503</c:v>
                </c:pt>
                <c:pt idx="14">
                  <c:v>2645450</c:v>
                </c:pt>
                <c:pt idx="15">
                  <c:v>2834830</c:v>
                </c:pt>
                <c:pt idx="16">
                  <c:v>2821218</c:v>
                </c:pt>
                <c:pt idx="17">
                  <c:v>2104664</c:v>
                </c:pt>
                <c:pt idx="18">
                  <c:v>2606041</c:v>
                </c:pt>
                <c:pt idx="19">
                  <c:v>2934411</c:v>
                </c:pt>
                <c:pt idx="20">
                  <c:v>2855798</c:v>
                </c:pt>
                <c:pt idx="21">
                  <c:v>2778137</c:v>
                </c:pt>
                <c:pt idx="22">
                  <c:v>2900234</c:v>
                </c:pt>
                <c:pt idx="23">
                  <c:v>2705367</c:v>
                </c:pt>
                <c:pt idx="24">
                  <c:v>2626946</c:v>
                </c:pt>
                <c:pt idx="25">
                  <c:v>2842396</c:v>
                </c:pt>
                <c:pt idx="26">
                  <c:v>2732942</c:v>
                </c:pt>
                <c:pt idx="27">
                  <c:v>2154088</c:v>
                </c:pt>
                <c:pt idx="28">
                  <c:v>2253686</c:v>
                </c:pt>
                <c:pt idx="29">
                  <c:v>2636227</c:v>
                </c:pt>
                <c:pt idx="30">
                  <c:v>2027521</c:v>
                </c:pt>
                <c:pt idx="31">
                  <c:v>2250256</c:v>
                </c:pt>
                <c:pt idx="32">
                  <c:v>2689489</c:v>
                </c:pt>
                <c:pt idx="33">
                  <c:v>2485051</c:v>
                </c:pt>
                <c:pt idx="34">
                  <c:v>2528963</c:v>
                </c:pt>
                <c:pt idx="35">
                  <c:v>2785719</c:v>
                </c:pt>
                <c:pt idx="36">
                  <c:v>2916535</c:v>
                </c:pt>
                <c:pt idx="37">
                  <c:v>2623963</c:v>
                </c:pt>
                <c:pt idx="38">
                  <c:v>2996833</c:v>
                </c:pt>
                <c:pt idx="39">
                  <c:v>2754024</c:v>
                </c:pt>
                <c:pt idx="40">
                  <c:v>2924276</c:v>
                </c:pt>
                <c:pt idx="41">
                  <c:v>2491273</c:v>
                </c:pt>
                <c:pt idx="42">
                  <c:v>2576433</c:v>
                </c:pt>
                <c:pt idx="43">
                  <c:v>2824079</c:v>
                </c:pt>
                <c:pt idx="44">
                  <c:v>2320746</c:v>
                </c:pt>
                <c:pt idx="45">
                  <c:v>2543085</c:v>
                </c:pt>
                <c:pt idx="46">
                  <c:v>2764081</c:v>
                </c:pt>
                <c:pt idx="47">
                  <c:v>2892856</c:v>
                </c:pt>
                <c:pt idx="48">
                  <c:v>2847549.9981024642</c:v>
                </c:pt>
                <c:pt idx="49">
                  <c:v>2860200</c:v>
                </c:pt>
                <c:pt idx="50">
                  <c:v>2791119</c:v>
                </c:pt>
                <c:pt idx="51">
                  <c:v>2717973.4084587814</c:v>
                </c:pt>
                <c:pt idx="52">
                  <c:v>3016270</c:v>
                </c:pt>
                <c:pt idx="53">
                  <c:v>2624831.1039426527</c:v>
                </c:pt>
                <c:pt idx="54">
                  <c:v>3231208</c:v>
                </c:pt>
                <c:pt idx="55">
                  <c:v>2830928.0071684578</c:v>
                </c:pt>
                <c:pt idx="56">
                  <c:v>2840339</c:v>
                </c:pt>
                <c:pt idx="57">
                  <c:v>2873134</c:v>
                </c:pt>
                <c:pt idx="58">
                  <c:v>2587177</c:v>
                </c:pt>
                <c:pt idx="59">
                  <c:v>2718563.14</c:v>
                </c:pt>
                <c:pt idx="60">
                  <c:v>2849367</c:v>
                </c:pt>
                <c:pt idx="61">
                  <c:v>2675985</c:v>
                </c:pt>
                <c:pt idx="62">
                  <c:v>3037867</c:v>
                </c:pt>
                <c:pt idx="63">
                  <c:v>2285279.4</c:v>
                </c:pt>
                <c:pt idx="64">
                  <c:v>2857758</c:v>
                </c:pt>
                <c:pt idx="65">
                  <c:v>2810269</c:v>
                </c:pt>
                <c:pt idx="66">
                  <c:v>2783948</c:v>
                </c:pt>
                <c:pt idx="67">
                  <c:v>3211549</c:v>
                </c:pt>
                <c:pt idx="68">
                  <c:v>3180213.9408602151</c:v>
                </c:pt>
                <c:pt idx="69">
                  <c:v>3056879.4</c:v>
                </c:pt>
                <c:pt idx="70">
                  <c:v>2949577</c:v>
                </c:pt>
                <c:pt idx="71">
                  <c:v>3089172</c:v>
                </c:pt>
                <c:pt idx="72">
                  <c:v>2916091.3</c:v>
                </c:pt>
                <c:pt idx="73">
                  <c:v>3125910</c:v>
                </c:pt>
                <c:pt idx="74">
                  <c:v>3397256</c:v>
                </c:pt>
                <c:pt idx="75">
                  <c:v>3530420.8</c:v>
                </c:pt>
                <c:pt idx="76">
                  <c:v>2787336.2401433727</c:v>
                </c:pt>
                <c:pt idx="77">
                  <c:v>3521943.5806451617</c:v>
                </c:pt>
                <c:pt idx="78">
                  <c:v>3348086</c:v>
                </c:pt>
                <c:pt idx="79">
                  <c:v>2836497.6</c:v>
                </c:pt>
                <c:pt idx="80">
                  <c:v>2889443.476702509</c:v>
                </c:pt>
                <c:pt idx="81">
                  <c:v>3138278</c:v>
                </c:pt>
                <c:pt idx="82">
                  <c:v>3129468.3727598544</c:v>
                </c:pt>
                <c:pt idx="83">
                  <c:v>3110934</c:v>
                </c:pt>
                <c:pt idx="84">
                  <c:v>3061186</c:v>
                </c:pt>
                <c:pt idx="85">
                  <c:v>3338767</c:v>
                </c:pt>
                <c:pt idx="86">
                  <c:v>3406124</c:v>
                </c:pt>
                <c:pt idx="87">
                  <c:v>3064880</c:v>
                </c:pt>
                <c:pt idx="88">
                  <c:v>3159343</c:v>
                </c:pt>
                <c:pt idx="89">
                  <c:v>3344447</c:v>
                </c:pt>
                <c:pt idx="90">
                  <c:v>3263321</c:v>
                </c:pt>
                <c:pt idx="91">
                  <c:v>3193535</c:v>
                </c:pt>
                <c:pt idx="92">
                  <c:v>3420744</c:v>
                </c:pt>
                <c:pt idx="93">
                  <c:v>3780991</c:v>
                </c:pt>
                <c:pt idx="94">
                  <c:v>3608739</c:v>
                </c:pt>
                <c:pt idx="95">
                  <c:v>3801519</c:v>
                </c:pt>
                <c:pt idx="96">
                  <c:v>3643128</c:v>
                </c:pt>
                <c:pt idx="97">
                  <c:v>3321023</c:v>
                </c:pt>
                <c:pt idx="98">
                  <c:v>4092980</c:v>
                </c:pt>
                <c:pt idx="99">
                  <c:v>3786530</c:v>
                </c:pt>
                <c:pt idx="100">
                  <c:v>4050246</c:v>
                </c:pt>
                <c:pt idx="101">
                  <c:v>3623965</c:v>
                </c:pt>
                <c:pt idx="102">
                  <c:v>3204157</c:v>
                </c:pt>
                <c:pt idx="103">
                  <c:v>3763687</c:v>
                </c:pt>
                <c:pt idx="104">
                  <c:v>3348808</c:v>
                </c:pt>
                <c:pt idx="105">
                  <c:v>3516120</c:v>
                </c:pt>
                <c:pt idx="106">
                  <c:v>3766243</c:v>
                </c:pt>
                <c:pt idx="107">
                  <c:v>3369485</c:v>
                </c:pt>
                <c:pt idx="108">
                  <c:v>3324266</c:v>
                </c:pt>
                <c:pt idx="109">
                  <c:v>3311956</c:v>
                </c:pt>
                <c:pt idx="110">
                  <c:v>3516660</c:v>
                </c:pt>
                <c:pt idx="111">
                  <c:v>3541409</c:v>
                </c:pt>
                <c:pt idx="112">
                  <c:v>3532544</c:v>
                </c:pt>
                <c:pt idx="113">
                  <c:v>3400505</c:v>
                </c:pt>
                <c:pt idx="114">
                  <c:v>3259545</c:v>
                </c:pt>
                <c:pt idx="115">
                  <c:v>2834104</c:v>
                </c:pt>
                <c:pt idx="116">
                  <c:v>3232848</c:v>
                </c:pt>
                <c:pt idx="117">
                  <c:v>3673863</c:v>
                </c:pt>
                <c:pt idx="118">
                  <c:v>4449785</c:v>
                </c:pt>
                <c:pt idx="119">
                  <c:v>3447082</c:v>
                </c:pt>
                <c:pt idx="120">
                  <c:v>3637092</c:v>
                </c:pt>
                <c:pt idx="121">
                  <c:v>3805525</c:v>
                </c:pt>
                <c:pt idx="122">
                  <c:v>4006446</c:v>
                </c:pt>
                <c:pt idx="123">
                  <c:v>3875924</c:v>
                </c:pt>
                <c:pt idx="124">
                  <c:v>4051797</c:v>
                </c:pt>
                <c:pt idx="125">
                  <c:v>3544060</c:v>
                </c:pt>
                <c:pt idx="126">
                  <c:v>4123795</c:v>
                </c:pt>
                <c:pt idx="127">
                  <c:v>4358592.54</c:v>
                </c:pt>
                <c:pt idx="128">
                  <c:v>4173664</c:v>
                </c:pt>
                <c:pt idx="129">
                  <c:v>4387275</c:v>
                </c:pt>
                <c:pt idx="130">
                  <c:v>3652347</c:v>
                </c:pt>
                <c:pt idx="131">
                  <c:v>4073026</c:v>
                </c:pt>
                <c:pt idx="132">
                  <c:v>4240436</c:v>
                </c:pt>
                <c:pt idx="133">
                  <c:v>3809311</c:v>
                </c:pt>
                <c:pt idx="134">
                  <c:v>4280349</c:v>
                </c:pt>
                <c:pt idx="135">
                  <c:v>3573210</c:v>
                </c:pt>
                <c:pt idx="136">
                  <c:v>4059728</c:v>
                </c:pt>
                <c:pt idx="137">
                  <c:v>4280472</c:v>
                </c:pt>
                <c:pt idx="138">
                  <c:v>4292835</c:v>
                </c:pt>
                <c:pt idx="139">
                  <c:v>4235398</c:v>
                </c:pt>
                <c:pt idx="140">
                  <c:v>3899805</c:v>
                </c:pt>
                <c:pt idx="141">
                  <c:v>4609060</c:v>
                </c:pt>
                <c:pt idx="142">
                  <c:v>4436519</c:v>
                </c:pt>
                <c:pt idx="143">
                  <c:v>4234517</c:v>
                </c:pt>
                <c:pt idx="144">
                  <c:v>4125629</c:v>
                </c:pt>
                <c:pt idx="145">
                  <c:v>3335989</c:v>
                </c:pt>
                <c:pt idx="146">
                  <c:v>4556887</c:v>
                </c:pt>
                <c:pt idx="147">
                  <c:v>4252512</c:v>
                </c:pt>
                <c:pt idx="148">
                  <c:v>3417150</c:v>
                </c:pt>
                <c:pt idx="149">
                  <c:v>3096227</c:v>
                </c:pt>
                <c:pt idx="150">
                  <c:v>4022722.94</c:v>
                </c:pt>
                <c:pt idx="151">
                  <c:v>4532517</c:v>
                </c:pt>
                <c:pt idx="152">
                  <c:v>3529455</c:v>
                </c:pt>
                <c:pt idx="153">
                  <c:v>3330345</c:v>
                </c:pt>
                <c:pt idx="154">
                  <c:v>4000052</c:v>
                </c:pt>
                <c:pt idx="155">
                  <c:v>3065877</c:v>
                </c:pt>
                <c:pt idx="156">
                  <c:v>4076611</c:v>
                </c:pt>
                <c:pt idx="157">
                  <c:v>4094928</c:v>
                </c:pt>
                <c:pt idx="158">
                  <c:v>4607376</c:v>
                </c:pt>
                <c:pt idx="159">
                  <c:v>3923764</c:v>
                </c:pt>
                <c:pt idx="160">
                  <c:v>4357809</c:v>
                </c:pt>
                <c:pt idx="161">
                  <c:v>4087695</c:v>
                </c:pt>
                <c:pt idx="162">
                  <c:v>3860585</c:v>
                </c:pt>
                <c:pt idx="163">
                  <c:v>4149983</c:v>
                </c:pt>
                <c:pt idx="164">
                  <c:v>3959712</c:v>
                </c:pt>
                <c:pt idx="165">
                  <c:v>4364261</c:v>
                </c:pt>
                <c:pt idx="166">
                  <c:v>4245151</c:v>
                </c:pt>
                <c:pt idx="167">
                  <c:v>3969224</c:v>
                </c:pt>
                <c:pt idx="168">
                  <c:v>3431920</c:v>
                </c:pt>
                <c:pt idx="169">
                  <c:v>3832051</c:v>
                </c:pt>
                <c:pt idx="170">
                  <c:v>5018633</c:v>
                </c:pt>
                <c:pt idx="171">
                  <c:v>4125232</c:v>
                </c:pt>
                <c:pt idx="172">
                  <c:v>4457006</c:v>
                </c:pt>
                <c:pt idx="173">
                  <c:v>4663722</c:v>
                </c:pt>
                <c:pt idx="174">
                  <c:v>4277425</c:v>
                </c:pt>
                <c:pt idx="175">
                  <c:v>4037480</c:v>
                </c:pt>
                <c:pt idx="176">
                  <c:v>4096608</c:v>
                </c:pt>
                <c:pt idx="177">
                  <c:v>4593167</c:v>
                </c:pt>
                <c:pt idx="178">
                  <c:v>4601883</c:v>
                </c:pt>
                <c:pt idx="179">
                  <c:v>4273261</c:v>
                </c:pt>
                <c:pt idx="180">
                  <c:v>4477528</c:v>
                </c:pt>
                <c:pt idx="181">
                  <c:v>4714320</c:v>
                </c:pt>
                <c:pt idx="182">
                  <c:v>4595255</c:v>
                </c:pt>
                <c:pt idx="183">
                  <c:v>5165118</c:v>
                </c:pt>
                <c:pt idx="184">
                  <c:v>4806398</c:v>
                </c:pt>
                <c:pt idx="185">
                  <c:v>4031173</c:v>
                </c:pt>
                <c:pt idx="186">
                  <c:v>4826003</c:v>
                </c:pt>
                <c:pt idx="187">
                  <c:v>4375133</c:v>
                </c:pt>
                <c:pt idx="188">
                  <c:v>4852530</c:v>
                </c:pt>
                <c:pt idx="189">
                  <c:v>4854936</c:v>
                </c:pt>
                <c:pt idx="190">
                  <c:v>4986949</c:v>
                </c:pt>
                <c:pt idx="191">
                  <c:v>4611552</c:v>
                </c:pt>
                <c:pt idx="192">
                  <c:v>5089915</c:v>
                </c:pt>
                <c:pt idx="193">
                  <c:v>4410092</c:v>
                </c:pt>
                <c:pt idx="194">
                  <c:v>4943128</c:v>
                </c:pt>
                <c:pt idx="195">
                  <c:v>4749190</c:v>
                </c:pt>
                <c:pt idx="196">
                  <c:v>5117172</c:v>
                </c:pt>
                <c:pt idx="197">
                  <c:v>4874880</c:v>
                </c:pt>
                <c:pt idx="198">
                  <c:v>5276370.9587096768</c:v>
                </c:pt>
                <c:pt idx="199">
                  <c:v>4603112</c:v>
                </c:pt>
                <c:pt idx="200">
                  <c:v>5205724</c:v>
                </c:pt>
                <c:pt idx="201">
                  <c:v>4993584.24</c:v>
                </c:pt>
                <c:pt idx="202">
                  <c:v>4596384</c:v>
                </c:pt>
                <c:pt idx="203">
                  <c:v>4406178</c:v>
                </c:pt>
                <c:pt idx="204">
                  <c:v>4108441</c:v>
                </c:pt>
                <c:pt idx="205">
                  <c:v>4024224.8716129037</c:v>
                </c:pt>
                <c:pt idx="206">
                  <c:v>4103289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09-4E7D-B092-B8E3D490A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5841472"/>
        <c:axId val="1"/>
      </c:lineChart>
      <c:dateAx>
        <c:axId val="285841472"/>
        <c:scaling>
          <c:orientation val="minMax"/>
          <c:max val="46054"/>
          <c:min val="44927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366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Offset val="100"/>
        <c:baseTimeUnit val="months"/>
        <c:majorUnit val="1"/>
        <c:majorTimeUnit val="months"/>
      </c:dateAx>
      <c:valAx>
        <c:axId val="1"/>
        <c:scaling>
          <c:orientation val="minMax"/>
          <c:min val="3100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285841472"/>
        <c:crosses val="autoZero"/>
        <c:crossBetween val="between"/>
        <c:majorUnit val="30000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200025</xdr:rowOff>
    </xdr:from>
    <xdr:to>
      <xdr:col>28</xdr:col>
      <xdr:colOff>811696</xdr:colOff>
      <xdr:row>1</xdr:row>
      <xdr:rowOff>586169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E9DAC8D-E021-4522-94B0-3CE95A7AB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200025"/>
          <a:ext cx="1613038" cy="676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182217</xdr:colOff>
      <xdr:row>0</xdr:row>
      <xdr:rowOff>215348</xdr:rowOff>
    </xdr:from>
    <xdr:to>
      <xdr:col>23</xdr:col>
      <xdr:colOff>712304</xdr:colOff>
      <xdr:row>1</xdr:row>
      <xdr:rowOff>520110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54EA74E-45BC-4CC9-9819-963C69162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17" y="215348"/>
          <a:ext cx="1482587" cy="594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</xdr:colOff>
      <xdr:row>2</xdr:row>
      <xdr:rowOff>30631</xdr:rowOff>
    </xdr:from>
    <xdr:to>
      <xdr:col>12</xdr:col>
      <xdr:colOff>147734</xdr:colOff>
      <xdr:row>23</xdr:row>
      <xdr:rowOff>132184</xdr:rowOff>
    </xdr:to>
    <xdr:graphicFrame macro="">
      <xdr:nvGraphicFramePr>
        <xdr:cNvPr id="2944927" name="4 Gráfico">
          <a:extLst>
            <a:ext uri="{FF2B5EF4-FFF2-40B4-BE49-F238E27FC236}">
              <a16:creationId xmlns:a16="http://schemas.microsoft.com/office/drawing/2014/main" id="{DD96458C-08CD-4AD4-A094-FD1586D3E9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68916</xdr:colOff>
      <xdr:row>27</xdr:row>
      <xdr:rowOff>33059</xdr:rowOff>
    </xdr:from>
    <xdr:to>
      <xdr:col>12</xdr:col>
      <xdr:colOff>108857</xdr:colOff>
      <xdr:row>53</xdr:row>
      <xdr:rowOff>23326</xdr:rowOff>
    </xdr:to>
    <xdr:graphicFrame macro="">
      <xdr:nvGraphicFramePr>
        <xdr:cNvPr id="2944928" name="4 Gráfico">
          <a:extLst>
            <a:ext uri="{FF2B5EF4-FFF2-40B4-BE49-F238E27FC236}">
              <a16:creationId xmlns:a16="http://schemas.microsoft.com/office/drawing/2014/main" id="{5751C463-487E-46C4-AFC8-A65FABE654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155510</xdr:colOff>
      <xdr:row>0</xdr:row>
      <xdr:rowOff>68036</xdr:rowOff>
    </xdr:from>
    <xdr:to>
      <xdr:col>2</xdr:col>
      <xdr:colOff>165230</xdr:colOff>
      <xdr:row>1</xdr:row>
      <xdr:rowOff>573443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01BA6F-7A8E-4D9F-9108-D8AD7EC5F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510" y="68036"/>
          <a:ext cx="1525944" cy="670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0.42254</cdr:x>
      <cdr:y>0.07145</cdr:y>
    </cdr:from>
    <cdr:to>
      <cdr:x>0.5371</cdr:x>
      <cdr:y>0.11873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390901" y="333374"/>
          <a:ext cx="91440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CO"/>
        </a:p>
      </cdr:txBody>
    </cdr:sp>
  </cdr:relSizeAnchor>
  <cdr:relSizeAnchor xmlns:cdr="http://schemas.openxmlformats.org/drawingml/2006/chartDrawing">
    <cdr:from>
      <cdr:x>0.23594</cdr:x>
      <cdr:y>0</cdr:y>
    </cdr:from>
    <cdr:to>
      <cdr:x>0.68467</cdr:x>
      <cdr:y>0.0728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2732044" y="0"/>
          <a:ext cx="5196114" cy="4937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CO" sz="2000" b="1"/>
            <a:t>ENCASETAMIENTO POLLITOS MES</a:t>
          </a:r>
          <a:r>
            <a:rPr lang="es-CO" sz="2000" b="1" baseline="0"/>
            <a:t> A MES 2026</a:t>
          </a:r>
          <a:endParaRPr lang="es-CO" sz="2000" b="1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27</xdr:row>
      <xdr:rowOff>152400</xdr:rowOff>
    </xdr:from>
    <xdr:to>
      <xdr:col>10</xdr:col>
      <xdr:colOff>285750</xdr:colOff>
      <xdr:row>52</xdr:row>
      <xdr:rowOff>19050</xdr:rowOff>
    </xdr:to>
    <xdr:graphicFrame macro="">
      <xdr:nvGraphicFramePr>
        <xdr:cNvPr id="2948000" name="4 Gráfico">
          <a:extLst>
            <a:ext uri="{FF2B5EF4-FFF2-40B4-BE49-F238E27FC236}">
              <a16:creationId xmlns:a16="http://schemas.microsoft.com/office/drawing/2014/main" id="{262AE915-9106-4B65-9C40-D60A874D05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142874</xdr:colOff>
      <xdr:row>3</xdr:row>
      <xdr:rowOff>19050</xdr:rowOff>
    </xdr:from>
    <xdr:to>
      <xdr:col>10</xdr:col>
      <xdr:colOff>266699</xdr:colOff>
      <xdr:row>26</xdr:row>
      <xdr:rowOff>66675</xdr:rowOff>
    </xdr:to>
    <xdr:graphicFrame macro="">
      <xdr:nvGraphicFramePr>
        <xdr:cNvPr id="2948001" name="4 Gráfico">
          <a:extLst>
            <a:ext uri="{FF2B5EF4-FFF2-40B4-BE49-F238E27FC236}">
              <a16:creationId xmlns:a16="http://schemas.microsoft.com/office/drawing/2014/main" id="{B6607F0A-6273-49CC-A0B6-5256F73226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200025</xdr:colOff>
      <xdr:row>0</xdr:row>
      <xdr:rowOff>104775</xdr:rowOff>
    </xdr:from>
    <xdr:to>
      <xdr:col>2</xdr:col>
      <xdr:colOff>275957</xdr:colOff>
      <xdr:row>1</xdr:row>
      <xdr:rowOff>581025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E785028D-0137-4F59-A4AA-D8BDE88C6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04775"/>
          <a:ext cx="1599932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0.47385</cdr:x>
      <cdr:y>0.07243</cdr:y>
    </cdr:from>
    <cdr:to>
      <cdr:x>0.59616</cdr:x>
      <cdr:y>0.27532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543301" y="3619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CO"/>
        </a:p>
      </cdr:txBody>
    </cdr:sp>
  </cdr:relSizeAnchor>
  <cdr:relSizeAnchor xmlns:cdr="http://schemas.openxmlformats.org/drawingml/2006/chartDrawing">
    <cdr:from>
      <cdr:x>0.18728</cdr:x>
      <cdr:y>0</cdr:y>
    </cdr:from>
    <cdr:to>
      <cdr:x>0.84936</cdr:x>
      <cdr:y>0.11914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1409257" y="0"/>
          <a:ext cx="4981987" cy="4947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2000" b="1">
              <a:effectLst/>
              <a:latin typeface="+mn-lt"/>
              <a:ea typeface="+mn-ea"/>
              <a:cs typeface="+mn-cs"/>
            </a:rPr>
            <a:t>ENCASETAMIENTO POLLITAS MES</a:t>
          </a:r>
          <a:r>
            <a:rPr lang="es-CO" sz="2000" b="1" baseline="0">
              <a:effectLst/>
              <a:latin typeface="+mn-lt"/>
              <a:ea typeface="+mn-ea"/>
              <a:cs typeface="+mn-cs"/>
            </a:rPr>
            <a:t> A MES 2026</a:t>
          </a:r>
          <a:endParaRPr lang="es-CO" sz="2000">
            <a:effectLst/>
          </a:endParaRPr>
        </a:p>
        <a:p xmlns:a="http://schemas.openxmlformats.org/drawingml/2006/main">
          <a:endParaRPr lang="es-CO" sz="20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369795</xdr:colOff>
      <xdr:row>0</xdr:row>
      <xdr:rowOff>145677</xdr:rowOff>
    </xdr:from>
    <xdr:to>
      <xdr:col>33</xdr:col>
      <xdr:colOff>491638</xdr:colOff>
      <xdr:row>1</xdr:row>
      <xdr:rowOff>649942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8E35420-C353-4A2B-ACC0-F38D1FD31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795" y="145677"/>
          <a:ext cx="1925990" cy="6611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2:D376"/>
  <sheetViews>
    <sheetView topLeftCell="A355" workbookViewId="0">
      <selection activeCell="B377" sqref="B377"/>
    </sheetView>
  </sheetViews>
  <sheetFormatPr baseColWidth="10" defaultColWidth="11.42578125" defaultRowHeight="12.75"/>
  <cols>
    <col min="2" max="2" width="11.42578125" style="1" customWidth="1"/>
    <col min="3" max="3" width="17.42578125" bestFit="1" customWidth="1"/>
  </cols>
  <sheetData>
    <row r="2" spans="1:2">
      <c r="A2" t="s">
        <v>0</v>
      </c>
    </row>
    <row r="4" spans="1:2">
      <c r="A4" s="2">
        <v>34700</v>
      </c>
      <c r="B4" s="1">
        <v>23344798</v>
      </c>
    </row>
    <row r="5" spans="1:2">
      <c r="A5" s="2">
        <v>34731</v>
      </c>
      <c r="B5" s="1">
        <v>23056019</v>
      </c>
    </row>
    <row r="6" spans="1:2">
      <c r="A6" s="2">
        <v>34759</v>
      </c>
      <c r="B6" s="1">
        <v>25603079</v>
      </c>
    </row>
    <row r="7" spans="1:2">
      <c r="A7" s="2">
        <v>34790</v>
      </c>
      <c r="B7" s="1">
        <v>26354458</v>
      </c>
    </row>
    <row r="8" spans="1:2">
      <c r="A8" s="2">
        <v>34820</v>
      </c>
      <c r="B8" s="1">
        <v>25601585</v>
      </c>
    </row>
    <row r="9" spans="1:2">
      <c r="A9" s="2">
        <v>34851</v>
      </c>
      <c r="B9" s="1">
        <v>26069726</v>
      </c>
    </row>
    <row r="10" spans="1:2">
      <c r="A10" s="2">
        <v>34881</v>
      </c>
      <c r="B10" s="1">
        <v>27313266</v>
      </c>
    </row>
    <row r="11" spans="1:2">
      <c r="A11" s="2">
        <v>34912</v>
      </c>
      <c r="B11" s="1">
        <v>27210841</v>
      </c>
    </row>
    <row r="12" spans="1:2">
      <c r="A12" s="2">
        <v>34943</v>
      </c>
      <c r="B12" s="1">
        <v>23943127</v>
      </c>
    </row>
    <row r="13" spans="1:2">
      <c r="A13" s="2">
        <v>34973</v>
      </c>
      <c r="B13" s="1">
        <v>25489158</v>
      </c>
    </row>
    <row r="14" spans="1:2">
      <c r="A14" s="2">
        <v>35004</v>
      </c>
      <c r="B14" s="1">
        <v>26447933</v>
      </c>
    </row>
    <row r="15" spans="1:2">
      <c r="A15" s="2">
        <v>35034</v>
      </c>
      <c r="B15" s="1">
        <v>26347373</v>
      </c>
    </row>
    <row r="16" spans="1:2">
      <c r="A16" s="2">
        <v>35065</v>
      </c>
      <c r="B16" s="1">
        <v>26354458</v>
      </c>
    </row>
    <row r="17" spans="1:2">
      <c r="A17" s="2">
        <v>35096</v>
      </c>
      <c r="B17" s="1">
        <v>25601585</v>
      </c>
    </row>
    <row r="18" spans="1:2">
      <c r="A18" s="2">
        <v>35125</v>
      </c>
      <c r="B18" s="1">
        <v>26069726</v>
      </c>
    </row>
    <row r="19" spans="1:2">
      <c r="A19" s="2">
        <v>35156</v>
      </c>
      <c r="B19" s="1">
        <v>23344798</v>
      </c>
    </row>
    <row r="20" spans="1:2">
      <c r="A20" s="2">
        <v>35186</v>
      </c>
      <c r="B20" s="1">
        <v>23056019</v>
      </c>
    </row>
    <row r="21" spans="1:2">
      <c r="A21" s="2">
        <v>35217</v>
      </c>
      <c r="B21" s="1">
        <v>25603079</v>
      </c>
    </row>
    <row r="22" spans="1:2">
      <c r="A22" s="2">
        <v>35247</v>
      </c>
      <c r="B22" s="1">
        <v>25081465</v>
      </c>
    </row>
    <row r="23" spans="1:2">
      <c r="A23" s="2">
        <v>35278</v>
      </c>
      <c r="B23" s="1">
        <v>26675004</v>
      </c>
    </row>
    <row r="24" spans="1:2">
      <c r="A24" s="2">
        <v>35309</v>
      </c>
      <c r="B24" s="1">
        <v>24779736</v>
      </c>
    </row>
    <row r="25" spans="1:2">
      <c r="A25" s="2">
        <v>35339</v>
      </c>
      <c r="B25" s="1">
        <v>25314282</v>
      </c>
    </row>
    <row r="26" spans="1:2">
      <c r="A26" s="2">
        <v>35370</v>
      </c>
      <c r="B26" s="1">
        <v>22779397</v>
      </c>
    </row>
    <row r="27" spans="1:2">
      <c r="A27" s="2">
        <v>35400</v>
      </c>
      <c r="B27" s="1">
        <v>26254543</v>
      </c>
    </row>
    <row r="28" spans="1:2">
      <c r="A28" s="2">
        <v>35431</v>
      </c>
      <c r="B28" s="1">
        <v>23344798</v>
      </c>
    </row>
    <row r="29" spans="1:2">
      <c r="A29" s="2">
        <v>35462</v>
      </c>
      <c r="B29" s="1">
        <v>23056019</v>
      </c>
    </row>
    <row r="30" spans="1:2">
      <c r="A30" s="2">
        <v>35490</v>
      </c>
      <c r="B30" s="1">
        <v>25603079</v>
      </c>
    </row>
    <row r="31" spans="1:2">
      <c r="A31" s="2">
        <v>35521</v>
      </c>
      <c r="B31" s="1">
        <v>27527246</v>
      </c>
    </row>
    <row r="32" spans="1:2">
      <c r="A32" s="2">
        <v>35551</v>
      </c>
      <c r="B32" s="1">
        <v>23816953</v>
      </c>
    </row>
    <row r="33" spans="1:2">
      <c r="A33" s="2">
        <v>35582</v>
      </c>
      <c r="B33" s="1">
        <v>29273595</v>
      </c>
    </row>
    <row r="34" spans="1:2">
      <c r="A34" s="2">
        <v>35612</v>
      </c>
      <c r="B34" s="1">
        <v>28853414</v>
      </c>
    </row>
    <row r="35" spans="1:2">
      <c r="A35" s="2">
        <v>35643</v>
      </c>
      <c r="B35" s="1">
        <v>27044579</v>
      </c>
    </row>
    <row r="36" spans="1:2">
      <c r="A36" s="2">
        <v>35674</v>
      </c>
      <c r="B36" s="1">
        <v>27560138</v>
      </c>
    </row>
    <row r="37" spans="1:2">
      <c r="A37" s="2">
        <v>35704</v>
      </c>
      <c r="B37" s="1">
        <v>27450667</v>
      </c>
    </row>
    <row r="38" spans="1:2">
      <c r="A38" s="2">
        <v>35735</v>
      </c>
      <c r="B38" s="1">
        <v>27594343</v>
      </c>
    </row>
    <row r="39" spans="1:2">
      <c r="A39" s="2">
        <v>35765</v>
      </c>
      <c r="B39" s="1">
        <v>26312093</v>
      </c>
    </row>
    <row r="40" spans="1:2">
      <c r="A40" s="2">
        <v>35796</v>
      </c>
      <c r="B40" s="1">
        <v>27527246</v>
      </c>
    </row>
    <row r="41" spans="1:2">
      <c r="A41" s="2">
        <v>35827</v>
      </c>
      <c r="B41" s="1">
        <v>23816953</v>
      </c>
    </row>
    <row r="42" spans="1:2">
      <c r="A42" s="2">
        <v>35855</v>
      </c>
      <c r="B42" s="1">
        <v>29273595</v>
      </c>
    </row>
    <row r="43" spans="1:2">
      <c r="A43" s="2">
        <v>35886</v>
      </c>
      <c r="B43" s="1">
        <v>28853414</v>
      </c>
    </row>
    <row r="44" spans="1:2">
      <c r="A44" s="2">
        <v>35916</v>
      </c>
      <c r="B44" s="1">
        <v>27044579</v>
      </c>
    </row>
    <row r="45" spans="1:2">
      <c r="A45" s="2">
        <v>35947</v>
      </c>
      <c r="B45" s="1">
        <v>27560138</v>
      </c>
    </row>
    <row r="46" spans="1:2">
      <c r="A46" s="2">
        <v>35977</v>
      </c>
      <c r="B46" s="1">
        <v>27450667</v>
      </c>
    </row>
    <row r="47" spans="1:2">
      <c r="A47" s="2">
        <v>36008</v>
      </c>
      <c r="B47" s="1">
        <v>27594343</v>
      </c>
    </row>
    <row r="48" spans="1:2">
      <c r="A48" s="2">
        <v>36039</v>
      </c>
      <c r="B48" s="1">
        <v>26312093</v>
      </c>
    </row>
    <row r="49" spans="1:2">
      <c r="A49" s="2">
        <v>36069</v>
      </c>
      <c r="B49" s="1">
        <v>28852986</v>
      </c>
    </row>
    <row r="50" spans="1:2">
      <c r="A50" s="2">
        <v>36100</v>
      </c>
      <c r="B50" s="1">
        <v>27841327</v>
      </c>
    </row>
    <row r="51" spans="1:2">
      <c r="A51" s="2">
        <v>36130</v>
      </c>
      <c r="B51" s="1">
        <v>23483738</v>
      </c>
    </row>
    <row r="52" spans="1:2">
      <c r="A52" s="2">
        <v>36161</v>
      </c>
      <c r="B52" s="1">
        <v>24479354</v>
      </c>
    </row>
    <row r="53" spans="1:2">
      <c r="A53" s="2">
        <v>36192</v>
      </c>
      <c r="B53" s="1">
        <v>25741524</v>
      </c>
    </row>
    <row r="54" spans="1:2">
      <c r="A54" s="2">
        <v>36220</v>
      </c>
      <c r="B54" s="1">
        <v>29231541</v>
      </c>
    </row>
    <row r="55" spans="1:2">
      <c r="A55" s="2">
        <v>36251</v>
      </c>
      <c r="B55" s="1">
        <v>26933742</v>
      </c>
    </row>
    <row r="56" spans="1:2">
      <c r="A56" s="2">
        <v>36281</v>
      </c>
      <c r="B56" s="1">
        <v>25052843</v>
      </c>
    </row>
    <row r="57" spans="1:2">
      <c r="A57" s="2">
        <v>36312</v>
      </c>
      <c r="B57" s="1">
        <v>25214489</v>
      </c>
    </row>
    <row r="58" spans="1:2">
      <c r="A58" s="2">
        <v>36342</v>
      </c>
      <c r="B58" s="1">
        <v>26412462</v>
      </c>
    </row>
    <row r="59" spans="1:2">
      <c r="A59" s="2">
        <v>36373</v>
      </c>
      <c r="B59" s="1">
        <v>28909453</v>
      </c>
    </row>
    <row r="60" spans="1:2">
      <c r="A60" s="2">
        <v>36404</v>
      </c>
      <c r="B60" s="1">
        <v>28851272</v>
      </c>
    </row>
    <row r="61" spans="1:2">
      <c r="A61" s="2">
        <v>36434</v>
      </c>
      <c r="B61" s="1">
        <v>27047684</v>
      </c>
    </row>
    <row r="62" spans="1:2">
      <c r="A62" s="2">
        <v>36465</v>
      </c>
      <c r="B62" s="1">
        <v>28660859</v>
      </c>
    </row>
    <row r="63" spans="1:2">
      <c r="A63" s="2">
        <v>36495</v>
      </c>
      <c r="B63" s="1">
        <v>26193458</v>
      </c>
    </row>
    <row r="64" spans="1:2">
      <c r="A64" s="2">
        <v>36526</v>
      </c>
      <c r="B64" s="1">
        <v>26463111</v>
      </c>
    </row>
    <row r="65" spans="1:2">
      <c r="A65" s="2">
        <v>36557</v>
      </c>
      <c r="B65" s="1">
        <v>26231168</v>
      </c>
    </row>
    <row r="66" spans="1:2">
      <c r="A66" s="2">
        <v>36586</v>
      </c>
      <c r="B66" s="1">
        <v>29575331</v>
      </c>
    </row>
    <row r="67" spans="1:2">
      <c r="A67" s="2">
        <v>36617</v>
      </c>
      <c r="B67" s="1">
        <v>25029108</v>
      </c>
    </row>
    <row r="68" spans="1:2">
      <c r="A68" s="2">
        <v>36647</v>
      </c>
      <c r="B68" s="1">
        <v>29896840</v>
      </c>
    </row>
    <row r="69" spans="1:2">
      <c r="A69" s="2">
        <v>36678</v>
      </c>
      <c r="B69" s="1">
        <v>29877793</v>
      </c>
    </row>
    <row r="70" spans="1:2">
      <c r="A70" s="2">
        <v>36708</v>
      </c>
      <c r="B70" s="1">
        <v>28166940</v>
      </c>
    </row>
    <row r="71" spans="1:2">
      <c r="A71" s="2">
        <v>36739</v>
      </c>
      <c r="B71" s="1">
        <v>29872352</v>
      </c>
    </row>
    <row r="72" spans="1:2">
      <c r="A72" s="2">
        <v>36770</v>
      </c>
      <c r="B72" s="1">
        <v>27734936</v>
      </c>
    </row>
    <row r="73" spans="1:2">
      <c r="A73" s="2">
        <v>36800</v>
      </c>
      <c r="B73" s="1">
        <v>31402638</v>
      </c>
    </row>
    <row r="74" spans="1:2">
      <c r="A74" s="2">
        <v>36831</v>
      </c>
      <c r="B74" s="1">
        <v>29233357</v>
      </c>
    </row>
    <row r="75" spans="1:2">
      <c r="A75" s="2">
        <v>36861</v>
      </c>
      <c r="B75" s="1">
        <v>25851270</v>
      </c>
    </row>
    <row r="76" spans="1:2">
      <c r="A76" s="3">
        <v>36892</v>
      </c>
      <c r="B76" s="1">
        <v>28663940</v>
      </c>
    </row>
    <row r="77" spans="1:2">
      <c r="A77" s="3">
        <v>36923</v>
      </c>
      <c r="B77" s="1">
        <v>26501640</v>
      </c>
    </row>
    <row r="78" spans="1:2">
      <c r="A78" s="3">
        <v>36951</v>
      </c>
      <c r="B78" s="1">
        <v>31453640</v>
      </c>
    </row>
    <row r="79" spans="1:2">
      <c r="A79" s="3">
        <v>36982</v>
      </c>
      <c r="B79" s="1">
        <v>28994752</v>
      </c>
    </row>
    <row r="80" spans="1:2">
      <c r="A80" s="2">
        <v>37012</v>
      </c>
      <c r="B80" s="1">
        <v>30315719</v>
      </c>
    </row>
    <row r="81" spans="1:3">
      <c r="A81" s="2">
        <v>37043</v>
      </c>
      <c r="B81" s="1">
        <v>27831117</v>
      </c>
    </row>
    <row r="82" spans="1:3">
      <c r="A82" s="2">
        <v>37073</v>
      </c>
      <c r="B82" s="1">
        <v>30443532</v>
      </c>
    </row>
    <row r="83" spans="1:3">
      <c r="A83" s="2">
        <v>37104</v>
      </c>
      <c r="B83" s="1">
        <v>32421896</v>
      </c>
    </row>
    <row r="84" spans="1:3">
      <c r="A84" s="2">
        <v>37135</v>
      </c>
      <c r="B84" s="1">
        <v>30294520</v>
      </c>
    </row>
    <row r="85" spans="1:3">
      <c r="A85" s="2">
        <v>37165</v>
      </c>
      <c r="B85" s="1">
        <v>34438102</v>
      </c>
    </row>
    <row r="86" spans="1:3">
      <c r="A86" s="2">
        <v>37196</v>
      </c>
      <c r="B86" s="1">
        <v>33858656</v>
      </c>
    </row>
    <row r="87" spans="1:3">
      <c r="A87" s="2">
        <v>37226</v>
      </c>
      <c r="B87" s="1">
        <v>28818297</v>
      </c>
    </row>
    <row r="88" spans="1:3">
      <c r="A88" s="2">
        <v>37257</v>
      </c>
      <c r="B88" s="1">
        <v>31472925</v>
      </c>
    </row>
    <row r="89" spans="1:3">
      <c r="A89" s="2">
        <v>37288</v>
      </c>
      <c r="B89" s="1">
        <v>29757280</v>
      </c>
      <c r="C89" s="1">
        <f>SUM(B88:B99)</f>
        <v>393728030</v>
      </c>
    </row>
    <row r="90" spans="1:3">
      <c r="A90" s="2">
        <v>37316</v>
      </c>
      <c r="B90" s="1">
        <v>28883524</v>
      </c>
    </row>
    <row r="91" spans="1:3">
      <c r="A91" s="2">
        <v>37347</v>
      </c>
      <c r="B91" s="1">
        <v>32987648</v>
      </c>
    </row>
    <row r="92" spans="1:3">
      <c r="A92" s="2">
        <v>37377</v>
      </c>
      <c r="B92" s="1">
        <v>32275338</v>
      </c>
    </row>
    <row r="93" spans="1:3">
      <c r="A93" s="2">
        <v>37408</v>
      </c>
      <c r="B93" s="1">
        <v>29357949</v>
      </c>
    </row>
    <row r="94" spans="1:3">
      <c r="A94" s="2">
        <v>37438</v>
      </c>
      <c r="B94" s="1">
        <v>33293324</v>
      </c>
    </row>
    <row r="95" spans="1:3">
      <c r="A95" s="2">
        <v>37469</v>
      </c>
      <c r="B95" s="1">
        <v>35216093</v>
      </c>
    </row>
    <row r="96" spans="1:3">
      <c r="A96" s="2">
        <v>37500</v>
      </c>
      <c r="B96" s="1">
        <v>33927530</v>
      </c>
    </row>
    <row r="97" spans="1:2">
      <c r="A97" s="2">
        <v>37530</v>
      </c>
      <c r="B97" s="1">
        <v>37609726</v>
      </c>
    </row>
    <row r="98" spans="1:2">
      <c r="A98" s="2">
        <v>37561</v>
      </c>
      <c r="B98" s="1">
        <v>35708591</v>
      </c>
    </row>
    <row r="99" spans="1:2">
      <c r="A99" s="2">
        <v>37591</v>
      </c>
      <c r="B99" s="1">
        <v>33238102</v>
      </c>
    </row>
    <row r="100" spans="1:2">
      <c r="A100" s="2">
        <v>37622</v>
      </c>
      <c r="B100" s="1">
        <v>35575979</v>
      </c>
    </row>
    <row r="101" spans="1:2">
      <c r="A101" s="2">
        <v>37653</v>
      </c>
      <c r="B101" s="1">
        <v>32319235</v>
      </c>
    </row>
    <row r="102" spans="1:2">
      <c r="A102" s="2">
        <v>37681</v>
      </c>
      <c r="B102" s="1">
        <v>34282329</v>
      </c>
    </row>
    <row r="103" spans="1:2">
      <c r="A103" s="2">
        <v>37712</v>
      </c>
      <c r="B103" s="1">
        <v>31154849</v>
      </c>
    </row>
    <row r="104" spans="1:2">
      <c r="A104" s="2">
        <v>37742</v>
      </c>
      <c r="B104" s="1">
        <v>34465494</v>
      </c>
    </row>
    <row r="105" spans="1:2">
      <c r="A105" s="2">
        <v>37773</v>
      </c>
      <c r="B105" s="1">
        <v>33301151</v>
      </c>
    </row>
    <row r="106" spans="1:2">
      <c r="A106" s="2">
        <v>37803</v>
      </c>
      <c r="B106" s="1">
        <v>35609387</v>
      </c>
    </row>
    <row r="107" spans="1:2">
      <c r="A107" s="2">
        <v>37834</v>
      </c>
      <c r="B107" s="1">
        <v>35075410</v>
      </c>
    </row>
    <row r="108" spans="1:2">
      <c r="A108" s="2">
        <v>37865</v>
      </c>
      <c r="B108" s="1">
        <v>37460874</v>
      </c>
    </row>
    <row r="109" spans="1:2">
      <c r="A109" s="2">
        <v>37895</v>
      </c>
      <c r="B109" s="1">
        <v>38753890</v>
      </c>
    </row>
    <row r="110" spans="1:2">
      <c r="A110" s="2">
        <v>37926</v>
      </c>
      <c r="B110" s="1">
        <v>34618210</v>
      </c>
    </row>
    <row r="111" spans="1:2">
      <c r="A111" s="2">
        <v>37956</v>
      </c>
      <c r="B111" s="1">
        <v>32636485</v>
      </c>
    </row>
    <row r="112" spans="1:2">
      <c r="A112" s="2">
        <v>37987</v>
      </c>
      <c r="B112" s="1">
        <v>34232067</v>
      </c>
    </row>
    <row r="113" spans="1:2">
      <c r="A113" s="2">
        <v>38018</v>
      </c>
      <c r="B113" s="1">
        <v>31625541</v>
      </c>
    </row>
    <row r="114" spans="1:2">
      <c r="A114" s="2">
        <v>38047</v>
      </c>
      <c r="B114" s="1">
        <v>36261358</v>
      </c>
    </row>
    <row r="115" spans="1:2">
      <c r="A115" s="2">
        <v>38078</v>
      </c>
      <c r="B115" s="1">
        <v>35875941</v>
      </c>
    </row>
    <row r="116" spans="1:2">
      <c r="A116" s="2">
        <v>38108</v>
      </c>
      <c r="B116" s="1">
        <v>34555129</v>
      </c>
    </row>
    <row r="117" spans="1:2">
      <c r="A117" s="2">
        <v>38139</v>
      </c>
      <c r="B117" s="1">
        <v>32696810</v>
      </c>
    </row>
    <row r="118" spans="1:2">
      <c r="A118" s="2">
        <v>38169</v>
      </c>
      <c r="B118" s="1">
        <v>35596344</v>
      </c>
    </row>
    <row r="119" spans="1:2">
      <c r="A119" s="2">
        <v>38200</v>
      </c>
      <c r="B119" s="1">
        <v>36829455</v>
      </c>
    </row>
    <row r="120" spans="1:2">
      <c r="A120" s="2">
        <v>38231</v>
      </c>
      <c r="B120" s="1">
        <v>36965668</v>
      </c>
    </row>
    <row r="121" spans="1:2">
      <c r="A121" s="2">
        <v>38261</v>
      </c>
      <c r="B121" s="1">
        <v>36116275</v>
      </c>
    </row>
    <row r="122" spans="1:2">
      <c r="A122" s="2">
        <v>38292</v>
      </c>
      <c r="B122" s="1">
        <v>38442974</v>
      </c>
    </row>
    <row r="123" spans="1:2">
      <c r="A123" s="2">
        <v>38322</v>
      </c>
      <c r="B123" s="1">
        <v>35123435</v>
      </c>
    </row>
    <row r="124" spans="1:2">
      <c r="A124" s="2">
        <v>38353</v>
      </c>
      <c r="B124" s="1">
        <v>36842938</v>
      </c>
    </row>
    <row r="125" spans="1:2">
      <c r="A125" s="2">
        <v>38384</v>
      </c>
      <c r="B125" s="1">
        <v>33770573</v>
      </c>
    </row>
    <row r="126" spans="1:2">
      <c r="A126" s="2">
        <v>38412</v>
      </c>
      <c r="B126" s="1">
        <v>37747198</v>
      </c>
    </row>
    <row r="127" spans="1:2">
      <c r="A127" s="2">
        <v>38443</v>
      </c>
      <c r="B127" s="1">
        <v>35124354</v>
      </c>
    </row>
    <row r="128" spans="1:2">
      <c r="A128" s="2">
        <v>38473</v>
      </c>
      <c r="B128" s="1">
        <v>39954177</v>
      </c>
    </row>
    <row r="129" spans="1:2">
      <c r="A129" s="2">
        <v>38504</v>
      </c>
      <c r="B129" s="1">
        <v>37387402</v>
      </c>
    </row>
    <row r="130" spans="1:2">
      <c r="A130" s="2">
        <v>38534</v>
      </c>
      <c r="B130" s="1">
        <v>35269094</v>
      </c>
    </row>
    <row r="131" spans="1:2">
      <c r="A131" s="2">
        <v>38565</v>
      </c>
      <c r="B131" s="1">
        <v>39726206</v>
      </c>
    </row>
    <row r="132" spans="1:2">
      <c r="A132" s="2">
        <v>38596</v>
      </c>
      <c r="B132" s="1">
        <v>40937108</v>
      </c>
    </row>
    <row r="133" spans="1:2">
      <c r="A133" s="2">
        <v>38626</v>
      </c>
      <c r="B133" s="1">
        <v>41219178</v>
      </c>
    </row>
    <row r="134" spans="1:2">
      <c r="A134" s="2">
        <v>38657</v>
      </c>
      <c r="B134" s="1">
        <v>39721628</v>
      </c>
    </row>
    <row r="135" spans="1:2">
      <c r="A135" s="2">
        <v>38687</v>
      </c>
      <c r="B135" s="1">
        <v>38171869</v>
      </c>
    </row>
    <row r="136" spans="1:2">
      <c r="A136" s="2">
        <v>38718</v>
      </c>
      <c r="B136" s="1">
        <f>POLLITO!M7</f>
        <v>41428618</v>
      </c>
    </row>
    <row r="137" spans="1:2">
      <c r="A137" s="2">
        <v>38749</v>
      </c>
      <c r="B137" s="1">
        <v>37542775</v>
      </c>
    </row>
    <row r="138" spans="1:2">
      <c r="A138" s="2">
        <v>38777</v>
      </c>
      <c r="B138" s="1">
        <v>40045825</v>
      </c>
    </row>
    <row r="139" spans="1:2">
      <c r="A139" s="2">
        <v>38808</v>
      </c>
      <c r="B139" s="1">
        <v>37142612</v>
      </c>
    </row>
    <row r="140" spans="1:2">
      <c r="A140" s="2">
        <v>38838</v>
      </c>
      <c r="B140" s="1">
        <v>42127518</v>
      </c>
    </row>
    <row r="141" spans="1:2">
      <c r="A141" s="2">
        <v>38869</v>
      </c>
      <c r="B141" s="1">
        <v>42185652</v>
      </c>
    </row>
    <row r="142" spans="1:2">
      <c r="A142" s="2">
        <v>38899</v>
      </c>
      <c r="B142" s="1">
        <v>42151508</v>
      </c>
    </row>
    <row r="143" spans="1:2">
      <c r="A143" s="2">
        <v>38930</v>
      </c>
      <c r="B143" s="1">
        <v>46703123</v>
      </c>
    </row>
    <row r="144" spans="1:2">
      <c r="A144" s="2">
        <v>38961</v>
      </c>
      <c r="B144" s="1">
        <v>43604302</v>
      </c>
    </row>
    <row r="145" spans="1:2">
      <c r="A145" s="2">
        <v>38991</v>
      </c>
      <c r="B145" s="1">
        <v>48697300</v>
      </c>
    </row>
    <row r="146" spans="1:2">
      <c r="A146" s="2">
        <v>39022</v>
      </c>
      <c r="B146" s="1">
        <v>46386445</v>
      </c>
    </row>
    <row r="147" spans="1:2">
      <c r="A147" s="2">
        <v>39052</v>
      </c>
      <c r="B147" s="21">
        <v>39754317</v>
      </c>
    </row>
    <row r="148" spans="1:2">
      <c r="A148" s="2">
        <v>39083</v>
      </c>
      <c r="B148" s="21">
        <v>44329116</v>
      </c>
    </row>
    <row r="149" spans="1:2">
      <c r="A149" s="2">
        <v>39114</v>
      </c>
      <c r="B149" s="21">
        <v>40207521</v>
      </c>
    </row>
    <row r="150" spans="1:2">
      <c r="A150" s="2">
        <v>39142</v>
      </c>
      <c r="B150" s="1">
        <v>45946157</v>
      </c>
    </row>
    <row r="151" spans="1:2">
      <c r="A151" s="2">
        <v>39173</v>
      </c>
      <c r="B151" s="1">
        <v>45298516</v>
      </c>
    </row>
    <row r="152" spans="1:2">
      <c r="A152" s="2">
        <v>39203</v>
      </c>
      <c r="B152" s="1">
        <v>48474819</v>
      </c>
    </row>
    <row r="153" spans="1:2">
      <c r="A153" s="2">
        <v>39234</v>
      </c>
      <c r="B153" s="1">
        <v>44619887</v>
      </c>
    </row>
    <row r="154" spans="1:2">
      <c r="A154" s="2">
        <v>39264</v>
      </c>
      <c r="B154" s="1">
        <v>49113738</v>
      </c>
    </row>
    <row r="155" spans="1:2">
      <c r="A155" s="2">
        <v>39295</v>
      </c>
      <c r="B155" s="1">
        <v>49940388</v>
      </c>
    </row>
    <row r="156" spans="1:2">
      <c r="A156" s="2">
        <v>39326</v>
      </c>
      <c r="B156" s="1">
        <v>45742394</v>
      </c>
    </row>
    <row r="157" spans="1:2">
      <c r="A157" s="2">
        <v>39356</v>
      </c>
      <c r="B157" s="1">
        <v>52883486</v>
      </c>
    </row>
    <row r="158" spans="1:2">
      <c r="A158" s="2">
        <v>39387</v>
      </c>
      <c r="B158" s="1">
        <v>50272529</v>
      </c>
    </row>
    <row r="159" spans="1:2">
      <c r="A159" s="2">
        <v>39417</v>
      </c>
      <c r="B159" s="1">
        <v>43399838</v>
      </c>
    </row>
    <row r="160" spans="1:2">
      <c r="A160" s="2">
        <v>39448</v>
      </c>
      <c r="B160" s="1">
        <v>48878317</v>
      </c>
    </row>
    <row r="161" spans="1:2">
      <c r="A161" s="2">
        <v>39479</v>
      </c>
      <c r="B161" s="1">
        <v>47137615</v>
      </c>
    </row>
    <row r="162" spans="1:2">
      <c r="A162" s="2">
        <v>39508</v>
      </c>
      <c r="B162" s="1">
        <v>48085161</v>
      </c>
    </row>
    <row r="163" spans="1:2">
      <c r="A163" s="2">
        <v>39539</v>
      </c>
      <c r="B163" s="1">
        <v>48839146</v>
      </c>
    </row>
    <row r="164" spans="1:2">
      <c r="A164" s="2">
        <v>39569</v>
      </c>
      <c r="B164" s="1">
        <v>49380324</v>
      </c>
    </row>
    <row r="165" spans="1:2">
      <c r="A165" s="2">
        <v>39600</v>
      </c>
      <c r="B165" s="1">
        <v>45552239</v>
      </c>
    </row>
    <row r="166" spans="1:2">
      <c r="A166" s="2">
        <v>39630</v>
      </c>
      <c r="B166" s="1">
        <v>46743689</v>
      </c>
    </row>
    <row r="167" spans="1:2">
      <c r="A167" s="2">
        <v>39661</v>
      </c>
      <c r="B167" s="1">
        <v>46340201</v>
      </c>
    </row>
    <row r="168" spans="1:2">
      <c r="A168" s="2">
        <v>39692</v>
      </c>
      <c r="B168" s="1">
        <v>50626598</v>
      </c>
    </row>
    <row r="169" spans="1:2">
      <c r="A169" s="2">
        <v>39722</v>
      </c>
      <c r="B169" s="1">
        <v>53794409</v>
      </c>
    </row>
    <row r="170" spans="1:2">
      <c r="A170" s="2">
        <v>39753</v>
      </c>
      <c r="B170" s="1">
        <v>46166804</v>
      </c>
    </row>
    <row r="171" spans="1:2">
      <c r="A171" s="2">
        <v>39783</v>
      </c>
      <c r="B171" s="1">
        <v>46200528</v>
      </c>
    </row>
    <row r="172" spans="1:2">
      <c r="A172" s="2">
        <v>39814</v>
      </c>
      <c r="B172" s="1">
        <v>48999004</v>
      </c>
    </row>
    <row r="173" spans="1:2">
      <c r="A173" s="2">
        <v>39845</v>
      </c>
      <c r="B173" s="21">
        <v>44320919</v>
      </c>
    </row>
    <row r="174" spans="1:2">
      <c r="A174" s="2">
        <v>39873</v>
      </c>
      <c r="B174" s="21">
        <v>49373806</v>
      </c>
    </row>
    <row r="175" spans="1:2">
      <c r="A175" s="2">
        <v>39904</v>
      </c>
      <c r="B175" s="21">
        <v>45918779</v>
      </c>
    </row>
    <row r="176" spans="1:2">
      <c r="A176" s="2">
        <v>39934</v>
      </c>
      <c r="B176" s="21">
        <v>45617899</v>
      </c>
    </row>
    <row r="177" spans="1:2">
      <c r="A177" s="2">
        <v>39965</v>
      </c>
      <c r="B177" s="21">
        <v>48136721</v>
      </c>
    </row>
    <row r="178" spans="1:2">
      <c r="A178" s="2">
        <v>39995</v>
      </c>
      <c r="B178" s="21">
        <v>50524999</v>
      </c>
    </row>
    <row r="179" spans="1:2">
      <c r="A179" s="2">
        <v>40026</v>
      </c>
      <c r="B179" s="1">
        <v>48306843</v>
      </c>
    </row>
    <row r="180" spans="1:2">
      <c r="A180" s="2">
        <v>40057</v>
      </c>
      <c r="B180" s="1">
        <v>50175420</v>
      </c>
    </row>
    <row r="181" spans="1:2">
      <c r="A181" s="2">
        <v>40087</v>
      </c>
      <c r="B181" s="1">
        <v>54763582</v>
      </c>
    </row>
    <row r="182" spans="1:2">
      <c r="A182" s="2">
        <v>40118</v>
      </c>
      <c r="B182" s="1">
        <v>50751770</v>
      </c>
    </row>
    <row r="183" spans="1:2" ht="13.5" thickBot="1">
      <c r="A183" s="2">
        <v>40148</v>
      </c>
      <c r="B183" s="1">
        <v>49464304</v>
      </c>
    </row>
    <row r="184" spans="1:2" ht="13.5" thickBot="1">
      <c r="A184" s="2">
        <v>40179</v>
      </c>
      <c r="B184" s="22">
        <v>49346644</v>
      </c>
    </row>
    <row r="185" spans="1:2">
      <c r="A185" s="2">
        <v>40210</v>
      </c>
      <c r="B185" s="1">
        <v>44547011</v>
      </c>
    </row>
    <row r="186" spans="1:2">
      <c r="A186" s="2">
        <v>40238</v>
      </c>
      <c r="B186" s="1">
        <v>51137826</v>
      </c>
    </row>
    <row r="187" spans="1:2">
      <c r="A187" s="2">
        <v>40269</v>
      </c>
      <c r="B187" s="1">
        <v>49379768</v>
      </c>
    </row>
    <row r="188" spans="1:2">
      <c r="A188" s="2">
        <v>40299</v>
      </c>
      <c r="B188" s="1">
        <v>50094126</v>
      </c>
    </row>
    <row r="189" spans="1:2">
      <c r="A189" s="2">
        <v>40330</v>
      </c>
      <c r="B189" s="1">
        <v>49380667</v>
      </c>
    </row>
    <row r="190" spans="1:2">
      <c r="A190" s="2">
        <v>40360</v>
      </c>
      <c r="B190" s="1">
        <v>52817455</v>
      </c>
    </row>
    <row r="191" spans="1:2">
      <c r="A191" s="2">
        <v>40391</v>
      </c>
      <c r="B191" s="1">
        <v>53422661</v>
      </c>
    </row>
    <row r="192" spans="1:2">
      <c r="A192" s="2">
        <v>40422</v>
      </c>
      <c r="B192" s="1">
        <v>52689391</v>
      </c>
    </row>
    <row r="193" spans="1:2">
      <c r="A193" s="2">
        <v>40452</v>
      </c>
      <c r="B193" s="1">
        <v>53660963</v>
      </c>
    </row>
    <row r="194" spans="1:2">
      <c r="A194" s="2">
        <v>40483</v>
      </c>
      <c r="B194" s="1">
        <v>53324339</v>
      </c>
    </row>
    <row r="195" spans="1:2">
      <c r="A195" s="2">
        <v>40513</v>
      </c>
      <c r="B195" s="1">
        <v>50084163</v>
      </c>
    </row>
    <row r="196" spans="1:2">
      <c r="A196" s="2">
        <v>40544</v>
      </c>
      <c r="B196" s="1">
        <v>49595883</v>
      </c>
    </row>
    <row r="197" spans="1:2">
      <c r="A197" s="2">
        <v>40575</v>
      </c>
      <c r="B197" s="1">
        <v>47651144</v>
      </c>
    </row>
    <row r="198" spans="1:2">
      <c r="A198" s="2">
        <v>40603</v>
      </c>
      <c r="B198" s="1">
        <v>54557711</v>
      </c>
    </row>
    <row r="199" spans="1:2">
      <c r="A199" s="2">
        <v>40634</v>
      </c>
      <c r="B199" s="1">
        <v>49698250</v>
      </c>
    </row>
    <row r="200" spans="1:2">
      <c r="A200" s="2">
        <v>40664</v>
      </c>
      <c r="B200" s="1">
        <v>52456294</v>
      </c>
    </row>
    <row r="201" spans="1:2">
      <c r="A201" s="2">
        <v>40695</v>
      </c>
      <c r="B201" s="1">
        <v>49370207</v>
      </c>
    </row>
    <row r="202" spans="1:2">
      <c r="A202" s="2">
        <v>40725</v>
      </c>
      <c r="B202" s="1">
        <v>47271435</v>
      </c>
    </row>
    <row r="203" spans="1:2">
      <c r="A203" s="2">
        <v>40756</v>
      </c>
      <c r="B203" s="1">
        <v>52219038</v>
      </c>
    </row>
    <row r="204" spans="1:2">
      <c r="A204" s="2">
        <v>40787</v>
      </c>
      <c r="B204" s="1">
        <v>53487990</v>
      </c>
    </row>
    <row r="205" spans="1:2">
      <c r="A205" s="2">
        <v>40817</v>
      </c>
      <c r="B205" s="1">
        <v>54373122</v>
      </c>
    </row>
    <row r="206" spans="1:2">
      <c r="A206" s="2">
        <v>40848</v>
      </c>
      <c r="B206" s="1">
        <v>51682521</v>
      </c>
    </row>
    <row r="207" spans="1:2">
      <c r="A207" s="2">
        <v>40878</v>
      </c>
      <c r="B207" s="1">
        <v>52613005</v>
      </c>
    </row>
    <row r="208" spans="1:2">
      <c r="A208" s="2">
        <v>40909</v>
      </c>
      <c r="B208" s="1">
        <v>54218305</v>
      </c>
    </row>
    <row r="209" spans="1:2">
      <c r="A209" s="2">
        <v>40940</v>
      </c>
      <c r="B209" s="1">
        <v>48801781</v>
      </c>
    </row>
    <row r="210" spans="1:2">
      <c r="A210" s="2">
        <v>40969</v>
      </c>
      <c r="B210" s="1">
        <v>54302961</v>
      </c>
    </row>
    <row r="211" spans="1:2">
      <c r="A211" s="2">
        <v>41000</v>
      </c>
      <c r="B211" s="1">
        <v>52635106</v>
      </c>
    </row>
    <row r="212" spans="1:2">
      <c r="A212" s="2">
        <v>41030</v>
      </c>
      <c r="B212" s="1">
        <v>51788697</v>
      </c>
    </row>
    <row r="213" spans="1:2">
      <c r="A213" s="2">
        <v>41061</v>
      </c>
      <c r="B213" s="1">
        <v>47610120</v>
      </c>
    </row>
    <row r="214" spans="1:2">
      <c r="A214" s="2">
        <v>41091</v>
      </c>
      <c r="B214" s="1">
        <v>53574969</v>
      </c>
    </row>
    <row r="215" spans="1:2">
      <c r="A215" s="2">
        <v>41122</v>
      </c>
      <c r="B215" s="1">
        <v>55245028</v>
      </c>
    </row>
    <row r="216" spans="1:2">
      <c r="A216" s="2">
        <v>41153</v>
      </c>
      <c r="B216" s="1">
        <v>50961252</v>
      </c>
    </row>
    <row r="217" spans="1:2">
      <c r="A217" s="2">
        <v>41183</v>
      </c>
      <c r="B217" s="1">
        <v>57751522</v>
      </c>
    </row>
    <row r="218" spans="1:2">
      <c r="A218" s="2">
        <v>41214</v>
      </c>
      <c r="B218" s="1">
        <v>56278766</v>
      </c>
    </row>
    <row r="219" spans="1:2">
      <c r="A219" s="2">
        <v>41244</v>
      </c>
      <c r="B219" s="1">
        <v>50230376</v>
      </c>
    </row>
    <row r="220" spans="1:2">
      <c r="A220" s="2">
        <v>41275</v>
      </c>
      <c r="B220" s="1">
        <v>53646541.800000004</v>
      </c>
    </row>
    <row r="221" spans="1:2">
      <c r="A221" s="2">
        <v>41306</v>
      </c>
      <c r="B221" s="1">
        <v>48458245.859999999</v>
      </c>
    </row>
    <row r="222" spans="1:2">
      <c r="A222" s="2">
        <v>41334</v>
      </c>
      <c r="B222" s="1">
        <v>49394261.539999992</v>
      </c>
    </row>
    <row r="223" spans="1:2">
      <c r="A223" s="2">
        <v>41365</v>
      </c>
      <c r="B223" s="1">
        <v>53452115.719999999</v>
      </c>
    </row>
    <row r="224" spans="1:2">
      <c r="A224" s="2">
        <v>41395</v>
      </c>
      <c r="B224" s="1">
        <v>56227240.739999995</v>
      </c>
    </row>
    <row r="225" spans="1:2">
      <c r="A225" s="2">
        <v>41426</v>
      </c>
      <c r="B225" s="1">
        <v>51588986.359999999</v>
      </c>
    </row>
    <row r="226" spans="1:2">
      <c r="A226" s="2">
        <v>41456</v>
      </c>
      <c r="B226" s="1">
        <v>58277134.579999998</v>
      </c>
    </row>
    <row r="227" spans="1:2">
      <c r="A227" s="2">
        <v>41487</v>
      </c>
      <c r="B227" s="1">
        <v>57702967.940000005</v>
      </c>
    </row>
    <row r="228" spans="1:2">
      <c r="A228" s="2">
        <v>41518</v>
      </c>
      <c r="B228" s="1">
        <v>55524511.799999997</v>
      </c>
    </row>
    <row r="229" spans="1:2">
      <c r="A229" s="2">
        <v>41548</v>
      </c>
      <c r="B229" s="1">
        <v>60064075.299999997</v>
      </c>
    </row>
    <row r="230" spans="1:2">
      <c r="A230" s="2">
        <v>41579</v>
      </c>
      <c r="B230" s="1">
        <v>55590887.5</v>
      </c>
    </row>
    <row r="231" spans="1:2">
      <c r="A231" s="2">
        <v>41609</v>
      </c>
      <c r="B231" s="1">
        <v>53509140.600000001</v>
      </c>
    </row>
    <row r="232" spans="1:2">
      <c r="A232" s="2">
        <v>41640</v>
      </c>
      <c r="B232" s="1">
        <v>57563589.399999999</v>
      </c>
    </row>
    <row r="233" spans="1:2">
      <c r="A233" s="2">
        <v>41671</v>
      </c>
      <c r="B233" s="1">
        <v>50225848.131034493</v>
      </c>
    </row>
    <row r="234" spans="1:2">
      <c r="A234" s="2">
        <v>41699</v>
      </c>
      <c r="B234" s="1">
        <v>56005396</v>
      </c>
    </row>
    <row r="235" spans="1:2">
      <c r="A235" s="2">
        <v>41730</v>
      </c>
      <c r="B235" s="1">
        <v>55756367.539999999</v>
      </c>
    </row>
    <row r="236" spans="1:2">
      <c r="A236" s="2">
        <v>41760</v>
      </c>
      <c r="B236" s="1">
        <v>58387712.416551717</v>
      </c>
    </row>
    <row r="237" spans="1:2">
      <c r="A237" s="2">
        <v>41791</v>
      </c>
      <c r="B237" s="1">
        <v>55834895.931034476</v>
      </c>
    </row>
    <row r="238" spans="1:2">
      <c r="A238" s="2">
        <v>41821</v>
      </c>
      <c r="B238" s="1">
        <v>61405879.600000009</v>
      </c>
    </row>
    <row r="239" spans="1:2">
      <c r="A239" s="2">
        <v>41852</v>
      </c>
      <c r="B239" s="1">
        <v>58578538.965517238</v>
      </c>
    </row>
    <row r="240" spans="1:2">
      <c r="A240" s="2">
        <v>41883</v>
      </c>
      <c r="B240" s="1">
        <v>63730282.859605916</v>
      </c>
    </row>
    <row r="241" spans="1:2">
      <c r="A241" s="2">
        <v>41913</v>
      </c>
      <c r="B241" s="1">
        <v>64994876.06000001</v>
      </c>
    </row>
    <row r="242" spans="1:2">
      <c r="A242" s="2">
        <v>41944</v>
      </c>
      <c r="B242" s="1">
        <v>58782223.017368555</v>
      </c>
    </row>
    <row r="243" spans="1:2">
      <c r="A243" s="2">
        <v>41974</v>
      </c>
      <c r="B243" s="1">
        <v>59259597</v>
      </c>
    </row>
    <row r="244" spans="1:2">
      <c r="A244" s="2">
        <v>42005</v>
      </c>
      <c r="B244" s="1">
        <v>61379299</v>
      </c>
    </row>
    <row r="245" spans="1:2">
      <c r="A245" s="2">
        <v>42036</v>
      </c>
      <c r="B245" s="1">
        <v>56369504</v>
      </c>
    </row>
    <row r="246" spans="1:2">
      <c r="A246" s="2">
        <v>42064</v>
      </c>
      <c r="B246" s="1">
        <v>62954881.080000006</v>
      </c>
    </row>
    <row r="247" spans="1:2">
      <c r="A247" s="2">
        <v>42095</v>
      </c>
      <c r="B247" s="1">
        <v>60751608</v>
      </c>
    </row>
    <row r="248" spans="1:2">
      <c r="A248" s="2">
        <v>42125</v>
      </c>
      <c r="B248" s="1">
        <v>56447289.004761904</v>
      </c>
    </row>
    <row r="249" spans="1:2">
      <c r="A249" s="2">
        <v>42156</v>
      </c>
      <c r="B249" s="1">
        <v>58518994.640190482</v>
      </c>
    </row>
    <row r="250" spans="1:2">
      <c r="A250" s="2">
        <v>42186</v>
      </c>
      <c r="B250" s="1">
        <v>61628688</v>
      </c>
    </row>
    <row r="251" spans="1:2">
      <c r="A251" s="2">
        <v>42217</v>
      </c>
      <c r="B251" s="1">
        <v>60566946</v>
      </c>
    </row>
    <row r="252" spans="1:2">
      <c r="A252" s="2">
        <v>42248</v>
      </c>
      <c r="B252" s="1">
        <v>61440037.642857112</v>
      </c>
    </row>
    <row r="253" spans="1:2">
      <c r="A253" s="2">
        <v>42278</v>
      </c>
      <c r="B253" s="1">
        <v>65523118.980000004</v>
      </c>
    </row>
    <row r="254" spans="1:2">
      <c r="A254" s="2">
        <v>42309</v>
      </c>
      <c r="B254" s="1">
        <v>63858658.220000006</v>
      </c>
    </row>
    <row r="255" spans="1:2">
      <c r="A255" s="2">
        <v>42339</v>
      </c>
      <c r="B255" s="1">
        <v>63163250</v>
      </c>
    </row>
    <row r="256" spans="1:2">
      <c r="A256" s="2">
        <v>42370</v>
      </c>
      <c r="B256" s="1">
        <v>60315052</v>
      </c>
    </row>
    <row r="257" spans="1:2">
      <c r="A257" s="2">
        <v>42401</v>
      </c>
      <c r="B257" s="1">
        <v>59436426</v>
      </c>
    </row>
    <row r="258" spans="1:2">
      <c r="A258" s="2">
        <v>42430</v>
      </c>
      <c r="B258" s="1">
        <v>63355356</v>
      </c>
    </row>
    <row r="259" spans="1:2">
      <c r="A259" s="2">
        <v>42461</v>
      </c>
      <c r="B259" s="1">
        <v>59880272</v>
      </c>
    </row>
    <row r="260" spans="1:2">
      <c r="A260" s="2">
        <v>42491</v>
      </c>
      <c r="B260" s="1">
        <v>62434164</v>
      </c>
    </row>
    <row r="261" spans="1:2">
      <c r="A261" s="2">
        <v>42522</v>
      </c>
      <c r="B261" s="1">
        <v>60430981</v>
      </c>
    </row>
    <row r="262" spans="1:2">
      <c r="A262" s="2">
        <v>42552</v>
      </c>
      <c r="B262" s="1">
        <v>60201072</v>
      </c>
    </row>
    <row r="263" spans="1:2">
      <c r="A263" s="2">
        <v>42583</v>
      </c>
      <c r="B263" s="1">
        <v>67099840</v>
      </c>
    </row>
    <row r="264" spans="1:2">
      <c r="A264" s="2">
        <v>42614</v>
      </c>
      <c r="B264" s="1">
        <v>66427475</v>
      </c>
    </row>
    <row r="265" spans="1:2">
      <c r="A265" s="2">
        <v>42644</v>
      </c>
      <c r="B265" s="1">
        <v>66131522.700000003</v>
      </c>
    </row>
    <row r="266" spans="1:2">
      <c r="A266" s="2">
        <v>42675</v>
      </c>
      <c r="B266" s="1">
        <v>67019259</v>
      </c>
    </row>
    <row r="267" spans="1:2">
      <c r="A267" s="2">
        <v>42705</v>
      </c>
      <c r="B267" s="1">
        <v>63924140</v>
      </c>
    </row>
    <row r="268" spans="1:2">
      <c r="A268" s="2">
        <v>42736</v>
      </c>
      <c r="B268" s="1">
        <v>64602065</v>
      </c>
    </row>
    <row r="269" spans="1:2">
      <c r="A269" s="2">
        <v>42767</v>
      </c>
      <c r="B269" s="1">
        <v>57949218</v>
      </c>
    </row>
    <row r="270" spans="1:2">
      <c r="A270" s="2">
        <v>42795</v>
      </c>
      <c r="B270" s="1">
        <v>62763049</v>
      </c>
    </row>
    <row r="271" spans="1:2">
      <c r="A271" s="2">
        <v>42826</v>
      </c>
      <c r="B271" s="1">
        <v>59529411</v>
      </c>
    </row>
    <row r="272" spans="1:2">
      <c r="A272" s="2">
        <v>42856</v>
      </c>
      <c r="B272" s="1">
        <v>64032640</v>
      </c>
    </row>
    <row r="273" spans="1:4">
      <c r="A273" s="2">
        <v>42887</v>
      </c>
      <c r="B273" s="1">
        <v>64309809</v>
      </c>
    </row>
    <row r="274" spans="1:4">
      <c r="A274" s="2">
        <v>42917</v>
      </c>
      <c r="B274" s="1">
        <v>62857572</v>
      </c>
    </row>
    <row r="275" spans="1:4">
      <c r="A275" s="2">
        <v>42948</v>
      </c>
      <c r="B275" s="1">
        <v>69764645</v>
      </c>
    </row>
    <row r="276" spans="1:4">
      <c r="A276" s="2">
        <v>42979</v>
      </c>
      <c r="B276" s="1">
        <v>64728174</v>
      </c>
    </row>
    <row r="277" spans="1:4">
      <c r="A277" s="2">
        <v>43009</v>
      </c>
      <c r="B277" s="1">
        <v>70500956</v>
      </c>
    </row>
    <row r="278" spans="1:4">
      <c r="A278" s="2">
        <v>43040</v>
      </c>
      <c r="B278" s="1">
        <v>66182632</v>
      </c>
    </row>
    <row r="279" spans="1:4">
      <c r="A279" s="2">
        <v>43070</v>
      </c>
      <c r="B279" s="1">
        <v>60222164</v>
      </c>
    </row>
    <row r="280" spans="1:4">
      <c r="A280" s="2">
        <v>43101</v>
      </c>
      <c r="B280" s="1">
        <v>65257767</v>
      </c>
      <c r="C280" s="117"/>
      <c r="D280" s="118"/>
    </row>
    <row r="281" spans="1:4">
      <c r="A281" s="2">
        <v>43132</v>
      </c>
      <c r="B281" s="1">
        <v>60397470</v>
      </c>
      <c r="C281" s="117"/>
      <c r="D281" s="118"/>
    </row>
    <row r="282" spans="1:4">
      <c r="A282" s="2">
        <v>43160</v>
      </c>
      <c r="B282" s="1">
        <v>68793201</v>
      </c>
      <c r="C282" s="117"/>
      <c r="D282" s="118"/>
    </row>
    <row r="283" spans="1:4">
      <c r="A283" s="2">
        <v>43191</v>
      </c>
      <c r="B283" s="1">
        <v>67277106</v>
      </c>
      <c r="C283" s="117"/>
      <c r="D283" s="118"/>
    </row>
    <row r="284" spans="1:4">
      <c r="A284" s="2">
        <v>43221</v>
      </c>
      <c r="B284" s="1">
        <v>71280757</v>
      </c>
      <c r="C284" s="117"/>
      <c r="D284" s="118"/>
    </row>
    <row r="285" spans="1:4">
      <c r="A285" s="2">
        <v>43252</v>
      </c>
      <c r="B285" s="1">
        <v>66249960</v>
      </c>
    </row>
    <row r="286" spans="1:4">
      <c r="A286" s="2">
        <v>43282</v>
      </c>
      <c r="B286" s="1">
        <v>69519380</v>
      </c>
    </row>
    <row r="287" spans="1:4">
      <c r="A287" s="2">
        <v>43313</v>
      </c>
      <c r="B287" s="1">
        <v>71637441</v>
      </c>
    </row>
    <row r="288" spans="1:4">
      <c r="A288" s="2">
        <v>43344</v>
      </c>
      <c r="B288" s="1">
        <v>63693133</v>
      </c>
    </row>
    <row r="289" spans="1:4">
      <c r="A289" s="2">
        <v>43374</v>
      </c>
      <c r="B289" s="1">
        <v>71838535</v>
      </c>
    </row>
    <row r="290" spans="1:4">
      <c r="A290" s="2">
        <v>39753</v>
      </c>
      <c r="B290" s="1">
        <v>68674397</v>
      </c>
    </row>
    <row r="291" spans="1:4">
      <c r="A291" s="2">
        <v>43435</v>
      </c>
      <c r="B291" s="1">
        <v>64913250</v>
      </c>
      <c r="C291" s="122">
        <f>SUM(B280:B291)</f>
        <v>809532397</v>
      </c>
    </row>
    <row r="292" spans="1:4">
      <c r="A292" s="2">
        <v>43466</v>
      </c>
      <c r="B292" s="1">
        <v>68121050</v>
      </c>
    </row>
    <row r="293" spans="1:4">
      <c r="A293" s="2">
        <v>43497</v>
      </c>
      <c r="B293" s="1">
        <v>61992479</v>
      </c>
    </row>
    <row r="294" spans="1:4">
      <c r="A294" s="2">
        <v>43525</v>
      </c>
      <c r="B294" s="1">
        <v>66455040</v>
      </c>
    </row>
    <row r="295" spans="1:4">
      <c r="A295" s="2">
        <v>43556</v>
      </c>
      <c r="B295" s="1">
        <v>70829809</v>
      </c>
      <c r="D295" s="1"/>
    </row>
    <row r="296" spans="1:4">
      <c r="A296" s="2">
        <v>43586</v>
      </c>
      <c r="B296" s="1">
        <v>73371394</v>
      </c>
    </row>
    <row r="297" spans="1:4">
      <c r="A297" s="2">
        <v>43617</v>
      </c>
      <c r="B297" s="1">
        <v>66336808</v>
      </c>
    </row>
    <row r="298" spans="1:4">
      <c r="A298" s="2">
        <v>43647</v>
      </c>
      <c r="B298" s="1">
        <v>70356595</v>
      </c>
    </row>
    <row r="299" spans="1:4">
      <c r="A299" s="2">
        <v>43678</v>
      </c>
      <c r="B299" s="1">
        <v>75120121.413061544</v>
      </c>
    </row>
    <row r="300" spans="1:4">
      <c r="A300" s="2">
        <v>43709</v>
      </c>
      <c r="B300" s="1">
        <v>68859641</v>
      </c>
    </row>
    <row r="301" spans="1:4">
      <c r="A301" s="2">
        <v>43739</v>
      </c>
      <c r="B301" s="1">
        <v>78510166</v>
      </c>
    </row>
    <row r="302" spans="1:4">
      <c r="A302" s="2">
        <v>43770</v>
      </c>
      <c r="B302" s="1">
        <v>71386199.222448885</v>
      </c>
    </row>
    <row r="303" spans="1:4">
      <c r="A303" s="2">
        <v>43800</v>
      </c>
      <c r="B303" s="1">
        <v>70664206</v>
      </c>
    </row>
    <row r="304" spans="1:4">
      <c r="A304" s="2">
        <v>43831</v>
      </c>
      <c r="B304" s="1">
        <v>73562888</v>
      </c>
    </row>
    <row r="305" spans="1:2">
      <c r="A305" s="2">
        <v>43862</v>
      </c>
      <c r="B305" s="1">
        <v>65151532</v>
      </c>
    </row>
    <row r="306" spans="1:2">
      <c r="A306" s="2">
        <v>43891</v>
      </c>
      <c r="B306" s="1">
        <v>68425009</v>
      </c>
    </row>
    <row r="307" spans="1:2">
      <c r="A307" s="2">
        <v>43922</v>
      </c>
      <c r="B307" s="1">
        <v>51700998</v>
      </c>
    </row>
    <row r="308" spans="1:2">
      <c r="A308" s="2">
        <v>43952</v>
      </c>
      <c r="B308" s="1">
        <v>49907000</v>
      </c>
    </row>
    <row r="309" spans="1:2">
      <c r="A309" s="2">
        <v>43983</v>
      </c>
      <c r="B309" s="1">
        <f>62715365+35</f>
        <v>62715400</v>
      </c>
    </row>
    <row r="310" spans="1:2">
      <c r="A310" s="2">
        <v>44013</v>
      </c>
      <c r="B310" s="1">
        <v>71248323</v>
      </c>
    </row>
    <row r="311" spans="1:2">
      <c r="A311" s="2">
        <v>44044</v>
      </c>
      <c r="B311" s="1">
        <v>70922275</v>
      </c>
    </row>
    <row r="312" spans="1:2">
      <c r="A312" s="2">
        <v>44075</v>
      </c>
      <c r="B312" s="1">
        <v>71152569.655976683</v>
      </c>
    </row>
    <row r="313" spans="1:2">
      <c r="A313" s="2">
        <v>44105</v>
      </c>
      <c r="B313" s="1">
        <v>74531194</v>
      </c>
    </row>
    <row r="314" spans="1:2">
      <c r="A314" s="2">
        <v>44136</v>
      </c>
      <c r="B314" s="1">
        <v>68043264</v>
      </c>
    </row>
    <row r="315" spans="1:2">
      <c r="A315" s="2">
        <v>44166</v>
      </c>
      <c r="B315" s="1">
        <v>66082593</v>
      </c>
    </row>
    <row r="316" spans="1:2">
      <c r="A316" s="2">
        <v>44197</v>
      </c>
      <c r="B316" s="1">
        <v>67177991</v>
      </c>
    </row>
    <row r="317" spans="1:2">
      <c r="A317" s="2">
        <v>44228</v>
      </c>
      <c r="B317" s="1">
        <v>63691276</v>
      </c>
    </row>
    <row r="318" spans="1:2">
      <c r="A318" s="2">
        <v>44256</v>
      </c>
      <c r="B318" s="1">
        <v>75958776</v>
      </c>
    </row>
    <row r="319" spans="1:2">
      <c r="A319" s="2">
        <v>44287</v>
      </c>
      <c r="B319" s="1">
        <v>72385209</v>
      </c>
    </row>
    <row r="320" spans="1:2">
      <c r="A320" s="2">
        <v>44317</v>
      </c>
      <c r="B320" s="1">
        <v>60846094</v>
      </c>
    </row>
    <row r="321" spans="1:2">
      <c r="A321" s="2">
        <v>44348</v>
      </c>
      <c r="B321" s="1">
        <v>65832403</v>
      </c>
    </row>
    <row r="322" spans="1:2">
      <c r="A322" s="2">
        <v>44378</v>
      </c>
      <c r="B322" s="1">
        <v>72504945</v>
      </c>
    </row>
    <row r="323" spans="1:2">
      <c r="A323" s="2">
        <v>44409</v>
      </c>
      <c r="B323" s="1">
        <v>75886423.267080575</v>
      </c>
    </row>
    <row r="324" spans="1:2">
      <c r="A324" s="2">
        <v>44440</v>
      </c>
      <c r="B324" s="1">
        <v>73806860</v>
      </c>
    </row>
    <row r="325" spans="1:2">
      <c r="A325" s="2">
        <v>44470</v>
      </c>
      <c r="B325" s="1">
        <v>75653586</v>
      </c>
    </row>
    <row r="326" spans="1:2">
      <c r="A326" s="2">
        <v>44501</v>
      </c>
      <c r="B326" s="1">
        <v>76920167</v>
      </c>
    </row>
    <row r="327" spans="1:2">
      <c r="A327" s="2">
        <v>44531</v>
      </c>
      <c r="B327" s="1">
        <v>73135987</v>
      </c>
    </row>
    <row r="328" spans="1:2">
      <c r="A328" s="2">
        <v>44562</v>
      </c>
      <c r="B328" s="1">
        <v>73814052</v>
      </c>
    </row>
    <row r="329" spans="1:2">
      <c r="A329" s="2">
        <v>44593</v>
      </c>
      <c r="B329" s="1">
        <v>68281496</v>
      </c>
    </row>
    <row r="330" spans="1:2">
      <c r="A330" s="2">
        <v>44621</v>
      </c>
      <c r="B330" s="1">
        <v>76315153</v>
      </c>
    </row>
    <row r="331" spans="1:2">
      <c r="A331" s="2">
        <v>44652</v>
      </c>
      <c r="B331" s="1">
        <v>74444922</v>
      </c>
    </row>
    <row r="332" spans="1:2">
      <c r="A332" s="2">
        <v>44682</v>
      </c>
      <c r="B332" s="1">
        <v>76724748</v>
      </c>
    </row>
    <row r="333" spans="1:2">
      <c r="A333" s="2">
        <v>44713</v>
      </c>
      <c r="B333" s="1">
        <v>73988602</v>
      </c>
    </row>
    <row r="334" spans="1:2">
      <c r="A334" s="2">
        <v>44743</v>
      </c>
      <c r="B334" s="1">
        <v>74763964</v>
      </c>
    </row>
    <row r="335" spans="1:2">
      <c r="A335" s="2">
        <v>44774</v>
      </c>
      <c r="B335" s="1">
        <v>79426614</v>
      </c>
    </row>
    <row r="336" spans="1:2">
      <c r="A336" s="2">
        <v>44805</v>
      </c>
      <c r="B336" s="1">
        <v>79859780</v>
      </c>
    </row>
    <row r="337" spans="1:2">
      <c r="A337" s="2">
        <v>44835</v>
      </c>
      <c r="B337" s="1">
        <v>79011016</v>
      </c>
    </row>
    <row r="338" spans="1:2">
      <c r="A338" s="2">
        <v>44866</v>
      </c>
      <c r="B338" s="1">
        <v>77439680</v>
      </c>
    </row>
    <row r="339" spans="1:2">
      <c r="A339" s="2">
        <v>44896</v>
      </c>
      <c r="B339" s="1">
        <v>75664394</v>
      </c>
    </row>
    <row r="340" spans="1:2">
      <c r="A340" s="2">
        <v>44927</v>
      </c>
      <c r="B340" s="1">
        <v>77780694</v>
      </c>
    </row>
    <row r="341" spans="1:2">
      <c r="A341" s="2">
        <v>44958</v>
      </c>
      <c r="B341" s="1">
        <v>67768356</v>
      </c>
    </row>
    <row r="342" spans="1:2">
      <c r="A342" s="2">
        <v>44986</v>
      </c>
      <c r="B342" s="1">
        <v>75103872</v>
      </c>
    </row>
    <row r="343" spans="1:2">
      <c r="A343" s="2">
        <v>45017</v>
      </c>
      <c r="B343" s="1">
        <v>66963648</v>
      </c>
    </row>
    <row r="344" spans="1:2">
      <c r="A344" s="2">
        <v>45047</v>
      </c>
      <c r="B344" s="1">
        <v>73397077</v>
      </c>
    </row>
    <row r="345" spans="1:2">
      <c r="A345" s="2">
        <v>45078</v>
      </c>
      <c r="B345" s="1">
        <v>76035025</v>
      </c>
    </row>
    <row r="346" spans="1:2">
      <c r="A346" s="2">
        <v>45108</v>
      </c>
      <c r="B346" s="1">
        <v>75723283</v>
      </c>
    </row>
    <row r="347" spans="1:2">
      <c r="A347" s="2">
        <v>45139</v>
      </c>
      <c r="B347" s="1">
        <v>81311122</v>
      </c>
    </row>
    <row r="348" spans="1:2">
      <c r="A348" s="2">
        <v>45170</v>
      </c>
      <c r="B348" s="1">
        <v>77119645</v>
      </c>
    </row>
    <row r="349" spans="1:2">
      <c r="A349" s="2">
        <v>45200</v>
      </c>
      <c r="B349" s="1">
        <v>81726509</v>
      </c>
    </row>
    <row r="350" spans="1:2">
      <c r="A350" s="2">
        <v>45231</v>
      </c>
      <c r="B350" s="1">
        <v>76813697</v>
      </c>
    </row>
    <row r="351" spans="1:2">
      <c r="A351" s="2">
        <v>45261</v>
      </c>
      <c r="B351" s="1">
        <v>71740785</v>
      </c>
    </row>
    <row r="352" spans="1:2">
      <c r="A352" s="2">
        <v>45292</v>
      </c>
      <c r="B352" s="1">
        <v>76570535</v>
      </c>
    </row>
    <row r="353" spans="1:2">
      <c r="A353" s="2">
        <v>45323</v>
      </c>
      <c r="B353" s="1">
        <v>71155094</v>
      </c>
    </row>
    <row r="354" spans="1:2">
      <c r="A354" s="2">
        <v>45352</v>
      </c>
      <c r="B354" s="1">
        <v>73537564</v>
      </c>
    </row>
    <row r="355" spans="1:2">
      <c r="A355" s="2">
        <v>45383</v>
      </c>
      <c r="B355" s="1">
        <v>76996233</v>
      </c>
    </row>
    <row r="356" spans="1:2">
      <c r="A356" s="2">
        <v>45413</v>
      </c>
      <c r="B356" s="1">
        <v>78696556</v>
      </c>
    </row>
    <row r="357" spans="1:2">
      <c r="A357" s="2">
        <v>45444</v>
      </c>
      <c r="B357" s="1">
        <v>72097334</v>
      </c>
    </row>
    <row r="358" spans="1:2">
      <c r="A358" s="2">
        <v>45474</v>
      </c>
      <c r="B358" s="1">
        <v>77151480</v>
      </c>
    </row>
    <row r="359" spans="1:2">
      <c r="A359" s="2">
        <v>45505</v>
      </c>
      <c r="B359" s="1">
        <v>78028631</v>
      </c>
    </row>
    <row r="360" spans="1:2">
      <c r="A360" s="2">
        <v>45536</v>
      </c>
      <c r="B360" s="1">
        <v>74706219</v>
      </c>
    </row>
    <row r="361" spans="1:2">
      <c r="A361" s="2">
        <v>45566</v>
      </c>
      <c r="B361" s="1">
        <v>80406617</v>
      </c>
    </row>
    <row r="362" spans="1:2">
      <c r="A362" s="2">
        <v>45597</v>
      </c>
      <c r="B362" s="1">
        <v>76793286</v>
      </c>
    </row>
    <row r="363" spans="1:2">
      <c r="A363" s="2">
        <v>45627</v>
      </c>
      <c r="B363" s="1">
        <v>75402893</v>
      </c>
    </row>
    <row r="364" spans="1:2">
      <c r="A364" s="2">
        <v>45658</v>
      </c>
      <c r="B364" s="1">
        <v>81468535</v>
      </c>
    </row>
    <row r="365" spans="1:2">
      <c r="A365" s="2">
        <v>45689</v>
      </c>
      <c r="B365" s="1">
        <v>73456151</v>
      </c>
    </row>
    <row r="366" spans="1:2">
      <c r="A366" s="2">
        <v>45717</v>
      </c>
      <c r="B366" s="1">
        <v>77721409</v>
      </c>
    </row>
    <row r="367" spans="1:2">
      <c r="A367" s="2">
        <v>45748</v>
      </c>
      <c r="B367" s="1">
        <v>79950674.520000011</v>
      </c>
    </row>
    <row r="368" spans="1:2">
      <c r="A368" s="2">
        <v>45778</v>
      </c>
      <c r="B368" s="1">
        <v>81060165.613199994</v>
      </c>
    </row>
    <row r="369" spans="1:2">
      <c r="A369" s="2">
        <v>45809</v>
      </c>
      <c r="B369" s="1">
        <v>76063317</v>
      </c>
    </row>
    <row r="370" spans="1:2">
      <c r="A370" s="2">
        <v>45839</v>
      </c>
      <c r="B370" s="1">
        <v>82034723</v>
      </c>
    </row>
    <row r="371" spans="1:2">
      <c r="A371" s="2">
        <v>45870</v>
      </c>
      <c r="B371" s="1">
        <v>79901057.202399999</v>
      </c>
    </row>
    <row r="372" spans="1:2">
      <c r="A372" s="2">
        <v>45901</v>
      </c>
      <c r="B372" s="1">
        <v>83531101.04079999</v>
      </c>
    </row>
    <row r="373" spans="1:2">
      <c r="A373" s="2">
        <v>45931</v>
      </c>
      <c r="B373" s="1">
        <v>87041058</v>
      </c>
    </row>
    <row r="374" spans="1:2">
      <c r="A374" s="2">
        <v>45962</v>
      </c>
      <c r="B374" s="1">
        <v>80844846</v>
      </c>
    </row>
    <row r="375" spans="1:2">
      <c r="A375" s="2">
        <v>45992</v>
      </c>
      <c r="B375" s="1">
        <v>80299750</v>
      </c>
    </row>
    <row r="376" spans="1:2">
      <c r="A376" s="2">
        <v>46023</v>
      </c>
      <c r="B376" s="1">
        <v>87074702</v>
      </c>
    </row>
  </sheetData>
  <phoneticPr fontId="0" type="noConversion"/>
  <pageMargins left="0.75" right="0.75" top="1" bottom="1" header="0" footer="0"/>
  <pageSetup orientation="portrait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I377"/>
  <sheetViews>
    <sheetView topLeftCell="A356" workbookViewId="0">
      <selection activeCell="E383" sqref="E383"/>
    </sheetView>
  </sheetViews>
  <sheetFormatPr baseColWidth="10" defaultColWidth="11.42578125" defaultRowHeight="12.75"/>
  <cols>
    <col min="2" max="2" width="11.42578125" style="1" customWidth="1"/>
    <col min="3" max="3" width="11.42578125" customWidth="1"/>
  </cols>
  <sheetData>
    <row r="1" spans="1:2">
      <c r="A1" t="s">
        <v>1</v>
      </c>
    </row>
    <row r="3" spans="1:2">
      <c r="A3" s="2">
        <v>34700</v>
      </c>
      <c r="B3" s="1">
        <v>1745741</v>
      </c>
    </row>
    <row r="4" spans="1:2">
      <c r="A4" s="2">
        <v>34731</v>
      </c>
      <c r="B4" s="1">
        <v>1735348</v>
      </c>
    </row>
    <row r="5" spans="1:2">
      <c r="A5" s="2">
        <v>34759</v>
      </c>
      <c r="B5" s="1">
        <v>1520076</v>
      </c>
    </row>
    <row r="6" spans="1:2">
      <c r="A6" s="2">
        <v>34790</v>
      </c>
      <c r="B6" s="1">
        <v>1617961</v>
      </c>
    </row>
    <row r="7" spans="1:2">
      <c r="A7" s="2">
        <v>34820</v>
      </c>
      <c r="B7" s="1">
        <v>1505775</v>
      </c>
    </row>
    <row r="8" spans="1:2">
      <c r="A8" s="2">
        <v>34851</v>
      </c>
      <c r="B8" s="1">
        <v>1349963</v>
      </c>
    </row>
    <row r="9" spans="1:2">
      <c r="A9" s="2">
        <v>34881</v>
      </c>
      <c r="B9" s="1">
        <v>1597618</v>
      </c>
    </row>
    <row r="10" spans="1:2">
      <c r="A10" s="2">
        <v>34912</v>
      </c>
      <c r="B10" s="1">
        <v>1757964</v>
      </c>
    </row>
    <row r="11" spans="1:2">
      <c r="A11" s="2">
        <v>34943</v>
      </c>
      <c r="B11" s="1">
        <v>1492368</v>
      </c>
    </row>
    <row r="12" spans="1:2">
      <c r="A12" s="2">
        <v>34973</v>
      </c>
      <c r="B12" s="1">
        <v>1530805</v>
      </c>
    </row>
    <row r="13" spans="1:2">
      <c r="A13" s="2">
        <v>35004</v>
      </c>
      <c r="B13" s="1">
        <v>1618232</v>
      </c>
    </row>
    <row r="14" spans="1:2">
      <c r="A14" s="2">
        <v>35034</v>
      </c>
      <c r="B14" s="1">
        <v>1397902</v>
      </c>
    </row>
    <row r="15" spans="1:2">
      <c r="A15" s="2">
        <v>35065</v>
      </c>
      <c r="B15" s="1">
        <v>1571270</v>
      </c>
    </row>
    <row r="16" spans="1:2">
      <c r="A16" s="2">
        <v>35096</v>
      </c>
      <c r="B16" s="1">
        <v>1649472</v>
      </c>
    </row>
    <row r="17" spans="1:2">
      <c r="A17" s="2">
        <v>35125</v>
      </c>
      <c r="B17" s="1">
        <v>1895677</v>
      </c>
    </row>
    <row r="18" spans="1:2">
      <c r="A18" s="2">
        <v>35156</v>
      </c>
      <c r="B18" s="1">
        <v>1561830</v>
      </c>
    </row>
    <row r="19" spans="1:2">
      <c r="A19" s="2">
        <v>35186</v>
      </c>
      <c r="B19" s="1">
        <v>1673925</v>
      </c>
    </row>
    <row r="20" spans="1:2">
      <c r="A20" s="2">
        <v>35217</v>
      </c>
      <c r="B20" s="1">
        <v>1418728</v>
      </c>
    </row>
    <row r="21" spans="1:2">
      <c r="A21" s="2">
        <v>35247</v>
      </c>
      <c r="B21" s="1">
        <v>1551111</v>
      </c>
    </row>
    <row r="22" spans="1:2">
      <c r="A22" s="2">
        <v>35278</v>
      </c>
      <c r="B22" s="1">
        <v>1522105</v>
      </c>
    </row>
    <row r="23" spans="1:2">
      <c r="A23" s="2">
        <v>35309</v>
      </c>
      <c r="B23" s="1">
        <v>1652962</v>
      </c>
    </row>
    <row r="24" spans="1:2">
      <c r="A24" s="2">
        <v>35339</v>
      </c>
      <c r="B24" s="1">
        <v>1747431</v>
      </c>
    </row>
    <row r="25" spans="1:2">
      <c r="A25" s="2">
        <v>35370</v>
      </c>
      <c r="B25" s="1">
        <v>1820570</v>
      </c>
    </row>
    <row r="26" spans="1:2">
      <c r="A26" s="2">
        <v>35400</v>
      </c>
      <c r="B26" s="1">
        <v>1910666</v>
      </c>
    </row>
    <row r="27" spans="1:2">
      <c r="A27" s="2">
        <v>35431</v>
      </c>
      <c r="B27" s="1">
        <v>1805462</v>
      </c>
    </row>
    <row r="28" spans="1:2">
      <c r="A28" s="2">
        <v>35462</v>
      </c>
      <c r="B28" s="1">
        <v>1706999</v>
      </c>
    </row>
    <row r="29" spans="1:2">
      <c r="A29" s="2">
        <v>35490</v>
      </c>
      <c r="B29" s="1">
        <v>1964843</v>
      </c>
    </row>
    <row r="30" spans="1:2">
      <c r="A30" s="2">
        <v>35521</v>
      </c>
      <c r="B30" s="1">
        <v>1768912</v>
      </c>
    </row>
    <row r="31" spans="1:2">
      <c r="A31" s="2">
        <v>35551</v>
      </c>
      <c r="B31" s="1">
        <v>1607866</v>
      </c>
    </row>
    <row r="32" spans="1:2">
      <c r="A32" s="2">
        <v>35582</v>
      </c>
      <c r="B32" s="1">
        <v>2045214</v>
      </c>
    </row>
    <row r="33" spans="1:2">
      <c r="A33" s="2">
        <v>35612</v>
      </c>
      <c r="B33" s="1">
        <v>1961928</v>
      </c>
    </row>
    <row r="34" spans="1:2">
      <c r="A34" s="2">
        <v>35643</v>
      </c>
      <c r="B34" s="1">
        <v>1716914</v>
      </c>
    </row>
    <row r="35" spans="1:2">
      <c r="A35" s="2">
        <v>35674</v>
      </c>
      <c r="B35" s="1">
        <v>1642999</v>
      </c>
    </row>
    <row r="36" spans="1:2">
      <c r="A36" s="2">
        <v>35704</v>
      </c>
      <c r="B36" s="1">
        <v>1967777</v>
      </c>
    </row>
    <row r="37" spans="1:2">
      <c r="A37" s="2">
        <v>35735</v>
      </c>
      <c r="B37" s="1">
        <v>1702270</v>
      </c>
    </row>
    <row r="38" spans="1:2">
      <c r="A38" s="2">
        <v>35765</v>
      </c>
      <c r="B38" s="1">
        <v>1442846</v>
      </c>
    </row>
    <row r="39" spans="1:2">
      <c r="A39" s="2">
        <v>35796</v>
      </c>
      <c r="B39" s="1">
        <v>1805462</v>
      </c>
    </row>
    <row r="40" spans="1:2">
      <c r="A40" s="2">
        <v>35827</v>
      </c>
      <c r="B40" s="1">
        <v>1706999</v>
      </c>
    </row>
    <row r="41" spans="1:2">
      <c r="A41" s="2">
        <v>35855</v>
      </c>
      <c r="B41" s="1">
        <v>1964843</v>
      </c>
    </row>
    <row r="42" spans="1:2">
      <c r="A42" s="2">
        <v>35886</v>
      </c>
      <c r="B42" s="1">
        <v>1768912</v>
      </c>
    </row>
    <row r="43" spans="1:2">
      <c r="A43" s="2">
        <v>35916</v>
      </c>
      <c r="B43" s="1">
        <v>1607866</v>
      </c>
    </row>
    <row r="44" spans="1:2">
      <c r="A44" s="2">
        <v>35947</v>
      </c>
      <c r="B44" s="1">
        <v>2045214</v>
      </c>
    </row>
    <row r="45" spans="1:2">
      <c r="A45" s="2">
        <v>35977</v>
      </c>
      <c r="B45" s="1">
        <v>1961928</v>
      </c>
    </row>
    <row r="46" spans="1:2">
      <c r="A46" s="2">
        <v>36008</v>
      </c>
      <c r="B46" s="1">
        <v>1716914</v>
      </c>
    </row>
    <row r="47" spans="1:2">
      <c r="A47" s="2">
        <v>36039</v>
      </c>
      <c r="B47" s="1">
        <v>1642999</v>
      </c>
    </row>
    <row r="48" spans="1:2">
      <c r="A48" s="2">
        <v>36069</v>
      </c>
      <c r="B48" s="1">
        <v>1967777</v>
      </c>
    </row>
    <row r="49" spans="1:2">
      <c r="A49" s="2">
        <v>36100</v>
      </c>
      <c r="B49" s="1">
        <v>1702270</v>
      </c>
    </row>
    <row r="50" spans="1:2">
      <c r="A50" s="2">
        <v>36130</v>
      </c>
      <c r="B50" s="1">
        <v>1442846</v>
      </c>
    </row>
    <row r="51" spans="1:2">
      <c r="A51" s="2">
        <v>36161</v>
      </c>
      <c r="B51" s="1">
        <v>1654143</v>
      </c>
    </row>
    <row r="52" spans="1:2">
      <c r="A52" s="2">
        <v>36192</v>
      </c>
      <c r="B52" s="1">
        <v>1630698</v>
      </c>
    </row>
    <row r="53" spans="1:2">
      <c r="A53" s="2">
        <v>36220</v>
      </c>
      <c r="B53" s="1">
        <v>1884713</v>
      </c>
    </row>
    <row r="54" spans="1:2">
      <c r="A54" s="2">
        <v>36251</v>
      </c>
      <c r="B54" s="1">
        <v>1658595</v>
      </c>
    </row>
    <row r="55" spans="1:2">
      <c r="A55" s="2">
        <v>36281</v>
      </c>
      <c r="B55" s="1">
        <v>1539440</v>
      </c>
    </row>
    <row r="56" spans="1:2">
      <c r="A56" s="2">
        <v>36312</v>
      </c>
      <c r="B56" s="1">
        <v>1510249</v>
      </c>
    </row>
    <row r="57" spans="1:2">
      <c r="A57" s="2">
        <v>36342</v>
      </c>
      <c r="B57" s="1">
        <v>1265927</v>
      </c>
    </row>
    <row r="58" spans="1:2">
      <c r="A58" s="2">
        <v>36373</v>
      </c>
      <c r="B58" s="1">
        <v>1624806</v>
      </c>
    </row>
    <row r="59" spans="1:2">
      <c r="A59" s="2">
        <v>36404</v>
      </c>
      <c r="B59" s="1">
        <v>1732338</v>
      </c>
    </row>
    <row r="60" spans="1:2">
      <c r="A60" s="2">
        <v>36434</v>
      </c>
      <c r="B60" s="1">
        <v>1717498</v>
      </c>
    </row>
    <row r="61" spans="1:2">
      <c r="A61" s="2">
        <v>36465</v>
      </c>
      <c r="B61" s="1">
        <v>1662471</v>
      </c>
    </row>
    <row r="62" spans="1:2">
      <c r="A62" s="2">
        <v>36495</v>
      </c>
      <c r="B62" s="1">
        <v>1464407</v>
      </c>
    </row>
    <row r="63" spans="1:2">
      <c r="A63" s="2">
        <v>36526</v>
      </c>
      <c r="B63" s="1">
        <v>2021981</v>
      </c>
    </row>
    <row r="64" spans="1:2">
      <c r="A64" s="2">
        <v>36557</v>
      </c>
      <c r="B64" s="1">
        <v>1600360</v>
      </c>
    </row>
    <row r="65" spans="1:2">
      <c r="A65" s="2">
        <v>36586</v>
      </c>
      <c r="B65" s="1">
        <v>1809360</v>
      </c>
    </row>
    <row r="66" spans="1:2">
      <c r="A66" s="2">
        <v>36617</v>
      </c>
      <c r="B66" s="1">
        <v>1778996</v>
      </c>
    </row>
    <row r="67" spans="1:2">
      <c r="A67" s="2">
        <v>36647</v>
      </c>
      <c r="B67" s="1">
        <v>2082363</v>
      </c>
    </row>
    <row r="68" spans="1:2">
      <c r="A68" s="2">
        <v>36678</v>
      </c>
      <c r="B68" s="1">
        <v>2050904</v>
      </c>
    </row>
    <row r="69" spans="1:2">
      <c r="A69" s="2">
        <v>36708</v>
      </c>
      <c r="B69" s="1">
        <v>1659555</v>
      </c>
    </row>
    <row r="70" spans="1:2">
      <c r="A70" s="2">
        <v>36739</v>
      </c>
      <c r="B70" s="1">
        <v>1992224</v>
      </c>
    </row>
    <row r="71" spans="1:2">
      <c r="A71" s="2">
        <v>36770</v>
      </c>
      <c r="B71" s="1">
        <v>1629226</v>
      </c>
    </row>
    <row r="72" spans="1:2">
      <c r="A72" s="2">
        <v>36800</v>
      </c>
      <c r="B72" s="1">
        <v>1861998</v>
      </c>
    </row>
    <row r="73" spans="1:2">
      <c r="A73" s="2">
        <v>36831</v>
      </c>
      <c r="B73" s="1">
        <v>2062171</v>
      </c>
    </row>
    <row r="74" spans="1:2">
      <c r="A74" s="2">
        <v>36861</v>
      </c>
      <c r="B74" s="1">
        <v>2054740</v>
      </c>
    </row>
    <row r="75" spans="1:2">
      <c r="A75" s="3">
        <v>36892</v>
      </c>
      <c r="B75" s="1">
        <v>2081755</v>
      </c>
    </row>
    <row r="76" spans="1:2">
      <c r="A76" s="3">
        <v>36923</v>
      </c>
      <c r="B76" s="1">
        <v>1847198</v>
      </c>
    </row>
    <row r="77" spans="1:2">
      <c r="A77" s="3">
        <v>36951</v>
      </c>
      <c r="B77" s="1">
        <v>2063696</v>
      </c>
    </row>
    <row r="78" spans="1:2">
      <c r="A78" s="3">
        <v>36982</v>
      </c>
      <c r="B78" s="1">
        <v>1735236</v>
      </c>
    </row>
    <row r="79" spans="1:2">
      <c r="A79" s="2">
        <v>37012</v>
      </c>
      <c r="B79" s="1">
        <v>1874224</v>
      </c>
    </row>
    <row r="80" spans="1:2">
      <c r="A80" s="2">
        <v>37043</v>
      </c>
      <c r="B80" s="1">
        <v>1640312</v>
      </c>
    </row>
    <row r="81" spans="1:4">
      <c r="A81" s="2">
        <v>37073</v>
      </c>
      <c r="B81" s="1">
        <v>1758250</v>
      </c>
    </row>
    <row r="82" spans="1:4">
      <c r="A82" s="2">
        <v>37104</v>
      </c>
      <c r="B82" s="1">
        <v>1590016</v>
      </c>
    </row>
    <row r="83" spans="1:4">
      <c r="A83" s="2">
        <v>37135</v>
      </c>
      <c r="B83" s="1">
        <v>1305773</v>
      </c>
    </row>
    <row r="84" spans="1:4">
      <c r="A84" s="2">
        <v>37165</v>
      </c>
      <c r="B84" s="1">
        <v>1458530</v>
      </c>
    </row>
    <row r="85" spans="1:4">
      <c r="A85" s="2">
        <v>37196</v>
      </c>
      <c r="B85" s="1">
        <v>1633425</v>
      </c>
    </row>
    <row r="86" spans="1:4">
      <c r="A86" s="2">
        <v>37226</v>
      </c>
      <c r="B86" s="1">
        <v>1838436</v>
      </c>
    </row>
    <row r="87" spans="1:4">
      <c r="A87" s="2">
        <v>37257</v>
      </c>
      <c r="B87" s="1">
        <v>2021500</v>
      </c>
      <c r="D87" s="1">
        <f>SUM(B87:B98)</f>
        <v>24074337</v>
      </c>
    </row>
    <row r="88" spans="1:4">
      <c r="A88" s="2">
        <v>37288</v>
      </c>
      <c r="B88" s="1">
        <v>1749876</v>
      </c>
    </row>
    <row r="89" spans="1:4">
      <c r="A89" s="2">
        <v>37316</v>
      </c>
      <c r="B89" s="1">
        <v>1827143</v>
      </c>
    </row>
    <row r="90" spans="1:4">
      <c r="A90" s="2">
        <v>37347</v>
      </c>
      <c r="B90" s="1">
        <v>1925382</v>
      </c>
    </row>
    <row r="91" spans="1:4">
      <c r="A91" s="2">
        <v>37377</v>
      </c>
      <c r="B91" s="1">
        <v>2177417</v>
      </c>
    </row>
    <row r="92" spans="1:4">
      <c r="A92" s="2">
        <v>37408</v>
      </c>
      <c r="B92" s="1">
        <v>2154131</v>
      </c>
    </row>
    <row r="93" spans="1:4">
      <c r="A93" s="2">
        <v>37438</v>
      </c>
      <c r="B93" s="1">
        <v>1973323</v>
      </c>
    </row>
    <row r="94" spans="1:4">
      <c r="A94" s="2">
        <v>37469</v>
      </c>
      <c r="B94" s="1">
        <v>1824268</v>
      </c>
    </row>
    <row r="95" spans="1:4">
      <c r="A95" s="2">
        <v>37500</v>
      </c>
      <c r="B95" s="1">
        <v>1887149</v>
      </c>
    </row>
    <row r="96" spans="1:4">
      <c r="A96" s="2">
        <v>37530</v>
      </c>
      <c r="B96" s="1">
        <v>2370868</v>
      </c>
    </row>
    <row r="97" spans="1:4">
      <c r="A97" s="2">
        <v>37561</v>
      </c>
      <c r="B97" s="1">
        <v>2107114</v>
      </c>
    </row>
    <row r="98" spans="1:4">
      <c r="A98" s="2">
        <v>37591</v>
      </c>
      <c r="B98" s="1">
        <v>2056166</v>
      </c>
    </row>
    <row r="99" spans="1:4">
      <c r="A99" s="2">
        <v>37622</v>
      </c>
      <c r="B99" s="1">
        <v>1977092</v>
      </c>
      <c r="D99" s="1">
        <f>SUM(B99:B110)</f>
        <v>23246751</v>
      </c>
    </row>
    <row r="100" spans="1:4">
      <c r="A100" s="2">
        <v>37653</v>
      </c>
      <c r="B100" s="1">
        <v>2096088</v>
      </c>
    </row>
    <row r="101" spans="1:4">
      <c r="A101" s="2">
        <v>37681</v>
      </c>
      <c r="B101" s="1">
        <v>2032344</v>
      </c>
    </row>
    <row r="102" spans="1:4">
      <c r="A102" s="2">
        <v>37712</v>
      </c>
      <c r="B102" s="1">
        <v>1894729</v>
      </c>
    </row>
    <row r="103" spans="1:4">
      <c r="A103" s="2">
        <v>37742</v>
      </c>
      <c r="B103" s="1">
        <v>1878104</v>
      </c>
    </row>
    <row r="104" spans="1:4">
      <c r="A104" s="2">
        <v>37773</v>
      </c>
      <c r="B104" s="1">
        <v>1872281</v>
      </c>
    </row>
    <row r="105" spans="1:4">
      <c r="A105" s="2">
        <v>37803</v>
      </c>
      <c r="B105" s="1">
        <v>1825546</v>
      </c>
    </row>
    <row r="106" spans="1:4">
      <c r="A106" s="2">
        <v>37834</v>
      </c>
      <c r="B106" s="1">
        <v>1881979</v>
      </c>
    </row>
    <row r="107" spans="1:4">
      <c r="A107" s="2">
        <v>37865</v>
      </c>
      <c r="B107" s="1">
        <v>1804435</v>
      </c>
    </row>
    <row r="108" spans="1:4">
      <c r="A108" s="2">
        <v>37895</v>
      </c>
      <c r="B108" s="1">
        <v>1935035</v>
      </c>
    </row>
    <row r="109" spans="1:4">
      <c r="A109" s="2">
        <v>37926</v>
      </c>
      <c r="B109" s="1">
        <v>1935031</v>
      </c>
    </row>
    <row r="110" spans="1:4">
      <c r="A110" s="2">
        <v>37956</v>
      </c>
      <c r="B110" s="1">
        <v>2114087</v>
      </c>
    </row>
    <row r="111" spans="1:4">
      <c r="A111" s="2">
        <v>37987</v>
      </c>
      <c r="B111" s="1">
        <v>1928335</v>
      </c>
    </row>
    <row r="112" spans="1:4">
      <c r="A112" s="2">
        <v>38018</v>
      </c>
      <c r="B112" s="1">
        <v>1922272</v>
      </c>
    </row>
    <row r="113" spans="1:2">
      <c r="A113" s="2">
        <v>38047</v>
      </c>
      <c r="B113" s="1">
        <v>1968525</v>
      </c>
    </row>
    <row r="114" spans="1:2">
      <c r="A114" s="2">
        <v>38078</v>
      </c>
      <c r="B114" s="1">
        <v>1992746</v>
      </c>
    </row>
    <row r="115" spans="1:2">
      <c r="A115" s="2">
        <v>38108</v>
      </c>
      <c r="B115" s="1">
        <v>2011476</v>
      </c>
    </row>
    <row r="116" spans="1:2">
      <c r="A116" s="2">
        <v>38139</v>
      </c>
      <c r="B116" s="1">
        <v>1929289</v>
      </c>
    </row>
    <row r="117" spans="1:2">
      <c r="A117" s="2">
        <v>38169</v>
      </c>
      <c r="B117" s="1">
        <v>2152834</v>
      </c>
    </row>
    <row r="118" spans="1:2">
      <c r="A118" s="2">
        <v>38200</v>
      </c>
      <c r="B118" s="1">
        <v>2239845</v>
      </c>
    </row>
    <row r="119" spans="1:2">
      <c r="A119" s="2">
        <v>38231</v>
      </c>
      <c r="B119" s="1">
        <v>2271063</v>
      </c>
    </row>
    <row r="120" spans="1:2">
      <c r="A120" s="2">
        <v>38261</v>
      </c>
      <c r="B120" s="1">
        <v>2163184</v>
      </c>
    </row>
    <row r="121" spans="1:2">
      <c r="A121" s="2">
        <v>38292</v>
      </c>
      <c r="B121" s="1">
        <v>2249206</v>
      </c>
    </row>
    <row r="122" spans="1:2">
      <c r="A122" s="2">
        <v>38322</v>
      </c>
      <c r="B122" s="1">
        <v>2369812</v>
      </c>
    </row>
    <row r="123" spans="1:2">
      <c r="A123" s="2">
        <v>38353</v>
      </c>
      <c r="B123" s="1">
        <v>2445542</v>
      </c>
    </row>
    <row r="124" spans="1:2">
      <c r="A124" s="2">
        <v>38384</v>
      </c>
      <c r="B124" s="1">
        <v>2412500</v>
      </c>
    </row>
    <row r="125" spans="1:2">
      <c r="A125" s="2">
        <v>38412</v>
      </c>
      <c r="B125" s="141">
        <v>2665040</v>
      </c>
    </row>
    <row r="126" spans="1:2">
      <c r="A126" s="2">
        <v>38443</v>
      </c>
      <c r="B126" s="141">
        <v>2358063</v>
      </c>
    </row>
    <row r="127" spans="1:2">
      <c r="A127" s="2">
        <v>38473</v>
      </c>
      <c r="B127" s="141">
        <v>2549571</v>
      </c>
    </row>
    <row r="128" spans="1:2">
      <c r="A128" s="2">
        <v>38504</v>
      </c>
      <c r="B128" s="141">
        <v>2531359</v>
      </c>
    </row>
    <row r="129" spans="1:2">
      <c r="A129" s="2">
        <v>38534</v>
      </c>
      <c r="B129" s="1">
        <v>2129548</v>
      </c>
    </row>
    <row r="130" spans="1:2">
      <c r="A130" s="2">
        <v>38565</v>
      </c>
      <c r="B130" s="1">
        <v>2621080</v>
      </c>
    </row>
    <row r="131" spans="1:2">
      <c r="A131" s="2">
        <v>38596</v>
      </c>
      <c r="B131" s="1">
        <v>2731081</v>
      </c>
    </row>
    <row r="132" spans="1:2">
      <c r="A132" s="2">
        <v>38626</v>
      </c>
      <c r="B132" s="1">
        <v>2321495</v>
      </c>
    </row>
    <row r="133" spans="1:2">
      <c r="A133" s="2">
        <v>38657</v>
      </c>
      <c r="B133" s="1">
        <v>2108797</v>
      </c>
    </row>
    <row r="134" spans="1:2">
      <c r="A134" s="2">
        <v>38687</v>
      </c>
      <c r="B134" s="1">
        <v>2120896</v>
      </c>
    </row>
    <row r="135" spans="1:2">
      <c r="A135" s="2">
        <v>38718</v>
      </c>
      <c r="B135" s="1">
        <f>POLLITA!H7</f>
        <v>2433592</v>
      </c>
    </row>
    <row r="136" spans="1:2">
      <c r="A136" s="2">
        <v>38749</v>
      </c>
      <c r="B136" s="1">
        <v>1908731</v>
      </c>
    </row>
    <row r="137" spans="1:2">
      <c r="A137" s="2">
        <v>38777</v>
      </c>
      <c r="B137" s="1">
        <v>1894240</v>
      </c>
    </row>
    <row r="138" spans="1:2">
      <c r="A138" s="2">
        <v>38808</v>
      </c>
      <c r="B138" s="1">
        <v>1744874</v>
      </c>
    </row>
    <row r="139" spans="1:2">
      <c r="A139" s="2">
        <v>38838</v>
      </c>
      <c r="B139" s="1">
        <v>2288049</v>
      </c>
    </row>
    <row r="140" spans="1:2">
      <c r="A140" s="2">
        <v>38869</v>
      </c>
      <c r="B140" s="1">
        <v>2305102</v>
      </c>
    </row>
    <row r="141" spans="1:2">
      <c r="A141" s="2">
        <v>38899</v>
      </c>
      <c r="B141" s="1">
        <v>2050783</v>
      </c>
    </row>
    <row r="142" spans="1:2">
      <c r="A142" s="2">
        <v>38930</v>
      </c>
      <c r="B142" s="1">
        <v>2106971</v>
      </c>
    </row>
    <row r="143" spans="1:2">
      <c r="A143" s="2">
        <v>38961</v>
      </c>
      <c r="B143" s="1">
        <v>2247249</v>
      </c>
    </row>
    <row r="144" spans="1:2">
      <c r="A144" s="2">
        <v>38991</v>
      </c>
      <c r="B144" s="1">
        <v>2506646</v>
      </c>
    </row>
    <row r="145" spans="1:2">
      <c r="A145" s="2">
        <v>39022</v>
      </c>
      <c r="B145" s="1">
        <v>2680100</v>
      </c>
    </row>
    <row r="146" spans="1:2">
      <c r="A146" s="2">
        <v>39052</v>
      </c>
      <c r="B146" s="1">
        <v>2340427</v>
      </c>
    </row>
    <row r="147" spans="1:2">
      <c r="A147" s="2">
        <v>39083</v>
      </c>
      <c r="B147" s="21">
        <v>2378370</v>
      </c>
    </row>
    <row r="148" spans="1:2">
      <c r="A148" s="2">
        <v>39114</v>
      </c>
      <c r="B148" s="21">
        <v>2270334</v>
      </c>
    </row>
    <row r="149" spans="1:2">
      <c r="A149" s="2">
        <v>39142</v>
      </c>
      <c r="B149" s="1">
        <v>2117412</v>
      </c>
    </row>
    <row r="150" spans="1:2">
      <c r="A150" s="2">
        <v>39173</v>
      </c>
      <c r="B150" s="1">
        <v>2199643</v>
      </c>
    </row>
    <row r="151" spans="1:2">
      <c r="A151" s="2">
        <v>39203</v>
      </c>
      <c r="B151" s="1">
        <v>2351817</v>
      </c>
    </row>
    <row r="152" spans="1:2">
      <c r="A152" s="2">
        <v>39234</v>
      </c>
      <c r="B152" s="1">
        <v>2112732</v>
      </c>
    </row>
    <row r="153" spans="1:2">
      <c r="A153" s="2">
        <v>39264</v>
      </c>
      <c r="B153" s="1">
        <v>2274597</v>
      </c>
    </row>
    <row r="154" spans="1:2">
      <c r="A154" s="2">
        <v>39295</v>
      </c>
      <c r="B154" s="1">
        <v>2142782</v>
      </c>
    </row>
    <row r="155" spans="1:2">
      <c r="A155" s="2">
        <v>39326</v>
      </c>
      <c r="B155" s="1">
        <v>2370339</v>
      </c>
    </row>
    <row r="156" spans="1:2">
      <c r="A156" s="2">
        <v>39356</v>
      </c>
      <c r="B156" s="1">
        <v>2446817</v>
      </c>
    </row>
    <row r="157" spans="1:2">
      <c r="A157" s="2">
        <v>39387</v>
      </c>
      <c r="B157" s="1">
        <v>2639894</v>
      </c>
    </row>
    <row r="158" spans="1:2">
      <c r="A158" s="2">
        <v>39417</v>
      </c>
      <c r="B158" s="1">
        <v>2242527</v>
      </c>
    </row>
    <row r="159" spans="1:2">
      <c r="A159" s="2">
        <v>39448</v>
      </c>
      <c r="B159" s="1">
        <v>2425201</v>
      </c>
    </row>
    <row r="160" spans="1:2">
      <c r="A160" s="2">
        <v>39479</v>
      </c>
      <c r="B160" s="1">
        <v>2238466</v>
      </c>
    </row>
    <row r="161" spans="1:2">
      <c r="A161" s="2">
        <v>39508</v>
      </c>
      <c r="B161" s="1">
        <v>2687304</v>
      </c>
    </row>
    <row r="162" spans="1:2">
      <c r="A162" s="2">
        <v>39539</v>
      </c>
      <c r="B162" s="1">
        <v>2435020</v>
      </c>
    </row>
    <row r="163" spans="1:2">
      <c r="A163" s="2">
        <v>39569</v>
      </c>
      <c r="B163" s="1">
        <v>2515167</v>
      </c>
    </row>
    <row r="164" spans="1:2">
      <c r="A164" s="2">
        <v>39600</v>
      </c>
      <c r="B164" s="1">
        <v>2289272</v>
      </c>
    </row>
    <row r="165" spans="1:2">
      <c r="A165" s="2">
        <v>39630</v>
      </c>
      <c r="B165" s="1">
        <v>2299562</v>
      </c>
    </row>
    <row r="166" spans="1:2">
      <c r="A166" s="2">
        <v>39661</v>
      </c>
      <c r="B166" s="1">
        <v>2404709</v>
      </c>
    </row>
    <row r="167" spans="1:2">
      <c r="A167" s="2">
        <v>39692</v>
      </c>
      <c r="B167" s="1">
        <v>2580888</v>
      </c>
    </row>
    <row r="168" spans="1:2">
      <c r="A168" s="2">
        <v>39722</v>
      </c>
      <c r="B168" s="1">
        <v>2496533</v>
      </c>
    </row>
    <row r="169" spans="1:2">
      <c r="A169" s="2">
        <v>39753</v>
      </c>
      <c r="B169" s="1">
        <v>2479631</v>
      </c>
    </row>
    <row r="170" spans="1:2">
      <c r="A170" s="2">
        <v>39783</v>
      </c>
      <c r="B170" s="1">
        <v>2578640</v>
      </c>
    </row>
    <row r="171" spans="1:2">
      <c r="A171" s="2">
        <v>39814</v>
      </c>
      <c r="B171" s="1">
        <v>2770924</v>
      </c>
    </row>
    <row r="172" spans="1:2">
      <c r="A172" s="2">
        <v>39845</v>
      </c>
      <c r="B172" s="1">
        <v>2569789</v>
      </c>
    </row>
    <row r="173" spans="1:2">
      <c r="A173" s="2">
        <v>39873</v>
      </c>
      <c r="B173" s="21">
        <v>2727652</v>
      </c>
    </row>
    <row r="174" spans="1:2">
      <c r="A174" s="2">
        <v>39904</v>
      </c>
      <c r="B174" s="21">
        <v>2559061</v>
      </c>
    </row>
    <row r="175" spans="1:2">
      <c r="A175" s="2">
        <v>39934</v>
      </c>
      <c r="B175" s="21">
        <v>2237433</v>
      </c>
    </row>
    <row r="176" spans="1:2">
      <c r="A176" s="2">
        <v>39965</v>
      </c>
      <c r="B176" s="21">
        <v>2585389</v>
      </c>
    </row>
    <row r="177" spans="1:2">
      <c r="A177" s="2">
        <v>39995</v>
      </c>
      <c r="B177" s="21">
        <v>2676484</v>
      </c>
    </row>
    <row r="178" spans="1:2">
      <c r="A178" s="2">
        <v>40026</v>
      </c>
      <c r="B178" s="1">
        <v>2655188</v>
      </c>
    </row>
    <row r="179" spans="1:2">
      <c r="A179" s="2">
        <v>40057</v>
      </c>
      <c r="B179" s="1">
        <v>2233579</v>
      </c>
    </row>
    <row r="180" spans="1:2">
      <c r="A180" s="2">
        <v>40087</v>
      </c>
      <c r="B180" s="1">
        <v>2301045</v>
      </c>
    </row>
    <row r="181" spans="1:2">
      <c r="A181" s="2">
        <v>40118</v>
      </c>
      <c r="B181" s="1">
        <v>2124077</v>
      </c>
    </row>
    <row r="182" spans="1:2" ht="13.5" thickBot="1">
      <c r="A182" s="2">
        <v>40148</v>
      </c>
      <c r="B182" s="1">
        <v>2152768</v>
      </c>
    </row>
    <row r="183" spans="1:2" ht="13.5" thickBot="1">
      <c r="A183" s="2">
        <v>40179</v>
      </c>
      <c r="B183" s="23">
        <v>2403673</v>
      </c>
    </row>
    <row r="184" spans="1:2">
      <c r="A184" s="2">
        <v>40210</v>
      </c>
      <c r="B184" s="1">
        <v>2411503</v>
      </c>
    </row>
    <row r="185" spans="1:2">
      <c r="A185" s="25">
        <v>40238</v>
      </c>
      <c r="B185" s="1">
        <v>2645450</v>
      </c>
    </row>
    <row r="186" spans="1:2">
      <c r="A186" s="2">
        <v>40269</v>
      </c>
      <c r="B186" s="1">
        <v>2834830</v>
      </c>
    </row>
    <row r="187" spans="1:2">
      <c r="A187" s="2">
        <v>40299</v>
      </c>
      <c r="B187" s="1">
        <v>2821218</v>
      </c>
    </row>
    <row r="188" spans="1:2">
      <c r="A188" s="2">
        <v>40330</v>
      </c>
      <c r="B188" s="1">
        <v>2104664</v>
      </c>
    </row>
    <row r="189" spans="1:2">
      <c r="A189" s="2">
        <v>40360</v>
      </c>
      <c r="B189" s="1">
        <v>2606041</v>
      </c>
    </row>
    <row r="190" spans="1:2">
      <c r="A190" s="2">
        <v>40391</v>
      </c>
      <c r="B190" s="1">
        <v>2934411</v>
      </c>
    </row>
    <row r="191" spans="1:2">
      <c r="A191" s="2">
        <v>40422</v>
      </c>
      <c r="B191" s="1">
        <v>2855798</v>
      </c>
    </row>
    <row r="192" spans="1:2">
      <c r="A192" s="2">
        <v>40452</v>
      </c>
      <c r="B192" s="1">
        <v>2778137</v>
      </c>
    </row>
    <row r="193" spans="1:2">
      <c r="A193" s="2">
        <v>40483</v>
      </c>
      <c r="B193" s="1">
        <v>2900234</v>
      </c>
    </row>
    <row r="194" spans="1:2">
      <c r="A194" s="2">
        <v>40513</v>
      </c>
      <c r="B194" s="1">
        <v>2705367</v>
      </c>
    </row>
    <row r="195" spans="1:2">
      <c r="A195" s="2">
        <v>40544</v>
      </c>
      <c r="B195" s="1">
        <v>2626946</v>
      </c>
    </row>
    <row r="196" spans="1:2">
      <c r="A196" s="2">
        <v>40575</v>
      </c>
      <c r="B196" s="1">
        <v>2842396</v>
      </c>
    </row>
    <row r="197" spans="1:2">
      <c r="A197" s="2">
        <v>40603</v>
      </c>
      <c r="B197" s="1">
        <v>2732942</v>
      </c>
    </row>
    <row r="198" spans="1:2">
      <c r="A198" s="2">
        <v>40634</v>
      </c>
      <c r="B198" s="1">
        <v>2154088</v>
      </c>
    </row>
    <row r="199" spans="1:2">
      <c r="A199" s="2">
        <v>40664</v>
      </c>
      <c r="B199" s="1">
        <v>2253686</v>
      </c>
    </row>
    <row r="200" spans="1:2">
      <c r="A200" s="2">
        <v>40695</v>
      </c>
      <c r="B200" s="1">
        <v>2636227</v>
      </c>
    </row>
    <row r="201" spans="1:2">
      <c r="A201" s="2">
        <v>40725</v>
      </c>
      <c r="B201" s="1">
        <v>2027521</v>
      </c>
    </row>
    <row r="202" spans="1:2">
      <c r="A202" s="2">
        <v>40756</v>
      </c>
      <c r="B202" s="1">
        <v>2250256</v>
      </c>
    </row>
    <row r="203" spans="1:2">
      <c r="A203" s="2">
        <v>40787</v>
      </c>
      <c r="B203" s="1">
        <v>2689489</v>
      </c>
    </row>
    <row r="204" spans="1:2">
      <c r="A204" s="2">
        <v>40817</v>
      </c>
      <c r="B204" s="1">
        <v>2485051</v>
      </c>
    </row>
    <row r="205" spans="1:2">
      <c r="A205" s="2">
        <v>40848</v>
      </c>
      <c r="B205" s="1">
        <v>2528963</v>
      </c>
    </row>
    <row r="206" spans="1:2">
      <c r="A206" s="2">
        <v>40878</v>
      </c>
      <c r="B206" s="1">
        <v>2785719</v>
      </c>
    </row>
    <row r="207" spans="1:2">
      <c r="A207" s="2">
        <v>40909</v>
      </c>
      <c r="B207" s="1">
        <v>2916535</v>
      </c>
    </row>
    <row r="208" spans="1:2">
      <c r="A208" s="2">
        <v>40940</v>
      </c>
      <c r="B208" s="1">
        <v>2623963</v>
      </c>
    </row>
    <row r="209" spans="1:2">
      <c r="A209" s="2">
        <v>40969</v>
      </c>
      <c r="B209" s="1">
        <v>2996833</v>
      </c>
    </row>
    <row r="210" spans="1:2">
      <c r="A210" s="2">
        <v>41000</v>
      </c>
      <c r="B210" s="1">
        <v>2754024</v>
      </c>
    </row>
    <row r="211" spans="1:2">
      <c r="A211" s="2">
        <v>41030</v>
      </c>
      <c r="B211" s="1">
        <v>2924276</v>
      </c>
    </row>
    <row r="212" spans="1:2">
      <c r="A212" s="2">
        <v>41061</v>
      </c>
      <c r="B212" s="1">
        <v>2491273</v>
      </c>
    </row>
    <row r="213" spans="1:2">
      <c r="A213" s="2">
        <v>41091</v>
      </c>
      <c r="B213" s="1">
        <v>2576433</v>
      </c>
    </row>
    <row r="214" spans="1:2">
      <c r="A214" s="2">
        <v>41122</v>
      </c>
      <c r="B214" s="1">
        <v>2824079</v>
      </c>
    </row>
    <row r="215" spans="1:2">
      <c r="A215" s="2">
        <v>41153</v>
      </c>
      <c r="B215" s="1">
        <v>2320746</v>
      </c>
    </row>
    <row r="216" spans="1:2">
      <c r="A216" s="2">
        <v>41183</v>
      </c>
      <c r="B216" s="1">
        <v>2543085</v>
      </c>
    </row>
    <row r="217" spans="1:2">
      <c r="A217" s="2">
        <v>41214</v>
      </c>
      <c r="B217" s="1">
        <v>2764081</v>
      </c>
    </row>
    <row r="218" spans="1:2">
      <c r="A218" s="2">
        <v>41244</v>
      </c>
      <c r="B218" s="1">
        <v>2892856</v>
      </c>
    </row>
    <row r="219" spans="1:2">
      <c r="A219" s="2">
        <v>41275</v>
      </c>
      <c r="B219" s="1">
        <v>2847549.9981024642</v>
      </c>
    </row>
    <row r="220" spans="1:2">
      <c r="A220" s="2">
        <v>41306</v>
      </c>
      <c r="B220" s="1">
        <v>2860200</v>
      </c>
    </row>
    <row r="221" spans="1:2">
      <c r="A221" s="2">
        <v>41334</v>
      </c>
      <c r="B221" s="1">
        <v>2791119</v>
      </c>
    </row>
    <row r="222" spans="1:2">
      <c r="A222" s="2">
        <v>41365</v>
      </c>
      <c r="B222" s="1">
        <v>2717973.4084587814</v>
      </c>
    </row>
    <row r="223" spans="1:2">
      <c r="A223" s="2">
        <v>41395</v>
      </c>
      <c r="B223" s="1">
        <v>3016270</v>
      </c>
    </row>
    <row r="224" spans="1:2">
      <c r="A224" s="2">
        <v>41426</v>
      </c>
      <c r="B224" s="1">
        <v>2624831.1039426527</v>
      </c>
    </row>
    <row r="225" spans="1:2">
      <c r="A225" s="2">
        <v>41456</v>
      </c>
      <c r="B225" s="1">
        <v>3231208</v>
      </c>
    </row>
    <row r="226" spans="1:2">
      <c r="A226" s="2">
        <v>41487</v>
      </c>
      <c r="B226" s="1">
        <v>2830928.0071684578</v>
      </c>
    </row>
    <row r="227" spans="1:2">
      <c r="A227" s="2">
        <v>41518</v>
      </c>
      <c r="B227" s="1">
        <v>2840339</v>
      </c>
    </row>
    <row r="228" spans="1:2">
      <c r="A228" s="2">
        <v>41548</v>
      </c>
      <c r="B228" s="1">
        <v>2873134</v>
      </c>
    </row>
    <row r="229" spans="1:2">
      <c r="A229" s="2">
        <v>41579</v>
      </c>
      <c r="B229" s="1">
        <v>2587177</v>
      </c>
    </row>
    <row r="230" spans="1:2">
      <c r="A230" s="2">
        <v>41609</v>
      </c>
      <c r="B230" s="1">
        <v>2718563.14</v>
      </c>
    </row>
    <row r="231" spans="1:2">
      <c r="A231" s="2">
        <v>41640</v>
      </c>
      <c r="B231" s="1">
        <v>2849367</v>
      </c>
    </row>
    <row r="232" spans="1:2">
      <c r="A232" s="2">
        <v>41671</v>
      </c>
      <c r="B232" s="1">
        <v>2675985</v>
      </c>
    </row>
    <row r="233" spans="1:2">
      <c r="A233" s="2">
        <v>41699</v>
      </c>
      <c r="B233" s="1">
        <v>3037867</v>
      </c>
    </row>
    <row r="234" spans="1:2">
      <c r="A234" s="2">
        <v>41730</v>
      </c>
      <c r="B234" s="1">
        <v>2285279.4</v>
      </c>
    </row>
    <row r="235" spans="1:2">
      <c r="A235" s="2">
        <v>41760</v>
      </c>
      <c r="B235" s="1">
        <v>2857758</v>
      </c>
    </row>
    <row r="236" spans="1:2">
      <c r="A236" s="2">
        <v>41791</v>
      </c>
      <c r="B236" s="1">
        <v>2810269</v>
      </c>
    </row>
    <row r="237" spans="1:2">
      <c r="A237" s="2">
        <v>41821</v>
      </c>
      <c r="B237" s="1">
        <v>2783948</v>
      </c>
    </row>
    <row r="238" spans="1:2">
      <c r="A238" s="2">
        <v>41852</v>
      </c>
      <c r="B238" s="1">
        <v>3211549</v>
      </c>
    </row>
    <row r="239" spans="1:2">
      <c r="A239" s="2">
        <v>41883</v>
      </c>
      <c r="B239" s="1">
        <v>3180213.9408602151</v>
      </c>
    </row>
    <row r="240" spans="1:2">
      <c r="A240" s="2">
        <v>41913</v>
      </c>
      <c r="B240" s="1">
        <v>3056879.4</v>
      </c>
    </row>
    <row r="241" spans="1:2">
      <c r="A241" s="2">
        <v>41944</v>
      </c>
      <c r="B241" s="1">
        <v>2949577</v>
      </c>
    </row>
    <row r="242" spans="1:2">
      <c r="A242" s="2">
        <v>41974</v>
      </c>
      <c r="B242" s="1">
        <v>3089172</v>
      </c>
    </row>
    <row r="243" spans="1:2">
      <c r="A243" s="2">
        <v>42005</v>
      </c>
      <c r="B243" s="1">
        <v>2916091.3</v>
      </c>
    </row>
    <row r="244" spans="1:2">
      <c r="A244" s="2">
        <v>42036</v>
      </c>
      <c r="B244" s="1">
        <v>3125910</v>
      </c>
    </row>
    <row r="245" spans="1:2">
      <c r="A245" s="2">
        <v>42064</v>
      </c>
      <c r="B245" s="1">
        <v>3397256</v>
      </c>
    </row>
    <row r="246" spans="1:2">
      <c r="A246" s="2">
        <v>42095</v>
      </c>
      <c r="B246" s="1">
        <v>3530420.8</v>
      </c>
    </row>
    <row r="247" spans="1:2">
      <c r="A247" s="2">
        <v>42125</v>
      </c>
      <c r="B247" s="1">
        <v>2787336.2401433727</v>
      </c>
    </row>
    <row r="248" spans="1:2">
      <c r="A248" s="2">
        <v>42156</v>
      </c>
      <c r="B248" s="1">
        <v>3521943.5806451617</v>
      </c>
    </row>
    <row r="249" spans="1:2">
      <c r="A249" s="2">
        <v>42186</v>
      </c>
      <c r="B249" s="1">
        <v>3348086</v>
      </c>
    </row>
    <row r="250" spans="1:2">
      <c r="A250" s="2">
        <v>42217</v>
      </c>
      <c r="B250" s="1">
        <v>2836497.6</v>
      </c>
    </row>
    <row r="251" spans="1:2">
      <c r="A251" s="2">
        <v>42248</v>
      </c>
      <c r="B251" s="1">
        <v>2889443.476702509</v>
      </c>
    </row>
    <row r="252" spans="1:2">
      <c r="A252" s="2">
        <v>42278</v>
      </c>
      <c r="B252" s="1">
        <v>3138278</v>
      </c>
    </row>
    <row r="253" spans="1:2">
      <c r="A253" s="2">
        <v>42309</v>
      </c>
      <c r="B253" s="1">
        <v>3129468.3727598544</v>
      </c>
    </row>
    <row r="254" spans="1:2">
      <c r="A254" s="2">
        <v>42339</v>
      </c>
      <c r="B254" s="1">
        <v>3110934</v>
      </c>
    </row>
    <row r="255" spans="1:2">
      <c r="A255" s="2">
        <v>42370</v>
      </c>
      <c r="B255" s="1">
        <v>3061186</v>
      </c>
    </row>
    <row r="256" spans="1:2">
      <c r="A256" s="2">
        <v>42401</v>
      </c>
      <c r="B256" s="1">
        <v>3338767</v>
      </c>
    </row>
    <row r="257" spans="1:2">
      <c r="A257" s="2">
        <v>42430</v>
      </c>
      <c r="B257" s="1">
        <v>3406124</v>
      </c>
    </row>
    <row r="258" spans="1:2">
      <c r="A258" s="2">
        <v>42461</v>
      </c>
      <c r="B258" s="1">
        <v>3064880</v>
      </c>
    </row>
    <row r="259" spans="1:2">
      <c r="A259" s="2">
        <v>42491</v>
      </c>
      <c r="B259" s="1">
        <v>3159343</v>
      </c>
    </row>
    <row r="260" spans="1:2">
      <c r="A260" s="2">
        <v>42522</v>
      </c>
      <c r="B260" s="1">
        <v>3344447</v>
      </c>
    </row>
    <row r="261" spans="1:2">
      <c r="A261" s="2">
        <v>42552</v>
      </c>
      <c r="B261" s="1">
        <v>3263321</v>
      </c>
    </row>
    <row r="262" spans="1:2">
      <c r="A262" s="2">
        <v>42583</v>
      </c>
      <c r="B262" s="1">
        <v>3193535</v>
      </c>
    </row>
    <row r="263" spans="1:2">
      <c r="A263" s="2">
        <v>42614</v>
      </c>
      <c r="B263" s="1">
        <v>3420744</v>
      </c>
    </row>
    <row r="264" spans="1:2">
      <c r="A264" s="2">
        <v>42644</v>
      </c>
      <c r="B264" s="1">
        <v>3780991</v>
      </c>
    </row>
    <row r="265" spans="1:2">
      <c r="A265" s="2">
        <v>42675</v>
      </c>
      <c r="B265" s="1">
        <v>3608739</v>
      </c>
    </row>
    <row r="266" spans="1:2">
      <c r="A266" s="2">
        <v>42705</v>
      </c>
      <c r="B266" s="1">
        <v>3801519</v>
      </c>
    </row>
    <row r="267" spans="1:2">
      <c r="A267" s="2">
        <v>42736</v>
      </c>
      <c r="B267" s="1">
        <v>3643128</v>
      </c>
    </row>
    <row r="268" spans="1:2">
      <c r="A268" s="2">
        <v>42767</v>
      </c>
      <c r="B268" s="1">
        <v>3321023</v>
      </c>
    </row>
    <row r="269" spans="1:2">
      <c r="A269" s="2">
        <v>42795</v>
      </c>
      <c r="B269" s="1">
        <v>4092980</v>
      </c>
    </row>
    <row r="270" spans="1:2">
      <c r="A270" s="2">
        <v>42826</v>
      </c>
      <c r="B270" s="1">
        <v>3786530</v>
      </c>
    </row>
    <row r="271" spans="1:2">
      <c r="A271" s="2">
        <v>42856</v>
      </c>
      <c r="B271" s="1">
        <v>4050246</v>
      </c>
    </row>
    <row r="272" spans="1:2">
      <c r="A272" s="2">
        <v>42887</v>
      </c>
      <c r="B272" s="1">
        <v>3623965</v>
      </c>
    </row>
    <row r="273" spans="1:4">
      <c r="A273" s="2">
        <v>42917</v>
      </c>
      <c r="B273" s="1">
        <v>3204157</v>
      </c>
    </row>
    <row r="274" spans="1:4">
      <c r="A274" s="2">
        <v>42948</v>
      </c>
      <c r="B274" s="1">
        <v>3763687</v>
      </c>
    </row>
    <row r="275" spans="1:4">
      <c r="A275" s="2">
        <v>42979</v>
      </c>
      <c r="B275" s="1">
        <v>3348808</v>
      </c>
    </row>
    <row r="276" spans="1:4">
      <c r="A276" s="2">
        <v>43009</v>
      </c>
      <c r="B276" s="1">
        <v>3516120</v>
      </c>
    </row>
    <row r="277" spans="1:4">
      <c r="A277" s="2">
        <v>43040</v>
      </c>
      <c r="B277" s="1">
        <v>3766243</v>
      </c>
    </row>
    <row r="278" spans="1:4">
      <c r="A278" s="2">
        <v>43070</v>
      </c>
      <c r="B278" s="1">
        <v>3369485</v>
      </c>
    </row>
    <row r="279" spans="1:4">
      <c r="A279" s="2">
        <v>43101</v>
      </c>
      <c r="B279" s="1">
        <v>3324266</v>
      </c>
      <c r="D279" s="119"/>
    </row>
    <row r="280" spans="1:4">
      <c r="A280" s="2">
        <v>43132</v>
      </c>
      <c r="B280" s="1">
        <v>3311956</v>
      </c>
      <c r="D280" s="119"/>
    </row>
    <row r="281" spans="1:4">
      <c r="A281" s="2">
        <v>43160</v>
      </c>
      <c r="B281" s="1">
        <v>3516660</v>
      </c>
      <c r="D281" s="119"/>
    </row>
    <row r="282" spans="1:4">
      <c r="A282" s="2">
        <v>43191</v>
      </c>
      <c r="B282" s="1">
        <v>3541409</v>
      </c>
      <c r="D282" s="119"/>
    </row>
    <row r="283" spans="1:4">
      <c r="A283" s="2">
        <v>43221</v>
      </c>
      <c r="B283" s="1">
        <v>3532544</v>
      </c>
      <c r="D283" s="119"/>
    </row>
    <row r="284" spans="1:4">
      <c r="A284" s="2">
        <v>43252</v>
      </c>
      <c r="B284" s="1">
        <v>3400505</v>
      </c>
    </row>
    <row r="285" spans="1:4">
      <c r="A285" s="2">
        <v>43282</v>
      </c>
      <c r="B285" s="1">
        <v>3259545</v>
      </c>
    </row>
    <row r="286" spans="1:4">
      <c r="A286" s="2">
        <v>43313</v>
      </c>
      <c r="B286" s="1">
        <v>2834104</v>
      </c>
    </row>
    <row r="287" spans="1:4">
      <c r="A287" s="2">
        <v>43344</v>
      </c>
      <c r="B287" s="1">
        <v>3232848</v>
      </c>
    </row>
    <row r="288" spans="1:4">
      <c r="A288" s="2">
        <v>43374</v>
      </c>
      <c r="B288" s="1">
        <v>3673863</v>
      </c>
    </row>
    <row r="289" spans="1:3">
      <c r="A289" s="2">
        <v>43405</v>
      </c>
      <c r="B289" s="1">
        <v>4449785</v>
      </c>
    </row>
    <row r="290" spans="1:3">
      <c r="A290" s="2">
        <v>43435</v>
      </c>
      <c r="B290" s="1">
        <v>3447082</v>
      </c>
      <c r="C290" s="122">
        <f>SUM(B279:B290)</f>
        <v>41524567</v>
      </c>
    </row>
    <row r="291" spans="1:3">
      <c r="A291" s="2">
        <v>43466</v>
      </c>
      <c r="B291" s="1">
        <v>3637092</v>
      </c>
    </row>
    <row r="292" spans="1:3">
      <c r="A292" s="2">
        <v>43497</v>
      </c>
      <c r="B292" s="1">
        <v>3805525</v>
      </c>
    </row>
    <row r="293" spans="1:3">
      <c r="A293" s="2">
        <v>43525</v>
      </c>
      <c r="B293" s="1">
        <v>4006446</v>
      </c>
    </row>
    <row r="294" spans="1:3">
      <c r="A294" s="2">
        <v>43556</v>
      </c>
      <c r="B294" s="1">
        <v>3875924</v>
      </c>
    </row>
    <row r="295" spans="1:3">
      <c r="A295" s="2">
        <v>43586</v>
      </c>
      <c r="B295" s="1">
        <v>4051797</v>
      </c>
    </row>
    <row r="296" spans="1:3">
      <c r="A296" s="2">
        <v>43617</v>
      </c>
      <c r="B296" s="1">
        <v>3544060</v>
      </c>
    </row>
    <row r="297" spans="1:3">
      <c r="A297" s="2">
        <v>43647</v>
      </c>
      <c r="B297" s="1">
        <v>4123795</v>
      </c>
    </row>
    <row r="298" spans="1:3">
      <c r="A298" s="2">
        <v>43678</v>
      </c>
      <c r="B298" s="1">
        <v>4358592.54</v>
      </c>
    </row>
    <row r="299" spans="1:3">
      <c r="A299" s="2">
        <v>43709</v>
      </c>
      <c r="B299" s="1">
        <v>4173664</v>
      </c>
    </row>
    <row r="300" spans="1:3">
      <c r="A300" s="2">
        <v>43739</v>
      </c>
      <c r="B300" s="1">
        <v>4387275</v>
      </c>
    </row>
    <row r="301" spans="1:3">
      <c r="A301" s="2">
        <v>43770</v>
      </c>
      <c r="B301" s="1">
        <v>3652347</v>
      </c>
    </row>
    <row r="302" spans="1:3">
      <c r="A302" s="2">
        <v>43800</v>
      </c>
      <c r="B302" s="1">
        <v>4073026</v>
      </c>
    </row>
    <row r="303" spans="1:3">
      <c r="A303" s="2">
        <v>43831</v>
      </c>
      <c r="B303" s="1">
        <v>4240436</v>
      </c>
    </row>
    <row r="304" spans="1:3">
      <c r="A304" s="2">
        <v>43862</v>
      </c>
      <c r="B304" s="1">
        <v>3809311</v>
      </c>
    </row>
    <row r="305" spans="1:2">
      <c r="A305" s="2">
        <v>43891</v>
      </c>
      <c r="B305" s="1">
        <v>4280349</v>
      </c>
    </row>
    <row r="306" spans="1:2">
      <c r="A306" s="2">
        <v>43922</v>
      </c>
      <c r="B306" s="1">
        <v>3573210</v>
      </c>
    </row>
    <row r="307" spans="1:2">
      <c r="A307" s="2">
        <v>43952</v>
      </c>
      <c r="B307" s="1">
        <v>4059728</v>
      </c>
    </row>
    <row r="308" spans="1:2">
      <c r="A308" s="2">
        <v>43983</v>
      </c>
      <c r="B308" s="1">
        <v>4280472</v>
      </c>
    </row>
    <row r="309" spans="1:2">
      <c r="A309" s="2">
        <v>44013</v>
      </c>
      <c r="B309" s="1">
        <v>4292835</v>
      </c>
    </row>
    <row r="310" spans="1:2">
      <c r="A310" s="2">
        <v>44044</v>
      </c>
      <c r="B310" s="1">
        <v>4235398</v>
      </c>
    </row>
    <row r="311" spans="1:2">
      <c r="A311" s="2">
        <v>44075</v>
      </c>
      <c r="B311" s="1">
        <v>3899805</v>
      </c>
    </row>
    <row r="312" spans="1:2">
      <c r="A312" s="2">
        <v>44105</v>
      </c>
      <c r="B312" s="1">
        <v>4609060</v>
      </c>
    </row>
    <row r="313" spans="1:2">
      <c r="A313" s="2">
        <v>44136</v>
      </c>
      <c r="B313" s="1">
        <v>4436519</v>
      </c>
    </row>
    <row r="314" spans="1:2">
      <c r="A314" s="2">
        <v>44166</v>
      </c>
      <c r="B314" s="1">
        <v>4234517</v>
      </c>
    </row>
    <row r="315" spans="1:2">
      <c r="A315" s="2">
        <v>44197</v>
      </c>
      <c r="B315" s="1">
        <v>4125629</v>
      </c>
    </row>
    <row r="316" spans="1:2">
      <c r="A316" s="2">
        <v>44228</v>
      </c>
      <c r="B316" s="1">
        <v>3335989</v>
      </c>
    </row>
    <row r="317" spans="1:2">
      <c r="A317" s="2">
        <v>44256</v>
      </c>
      <c r="B317" s="1">
        <v>4556887</v>
      </c>
    </row>
    <row r="318" spans="1:2">
      <c r="A318" s="2">
        <v>44287</v>
      </c>
      <c r="B318" s="1">
        <v>4252512</v>
      </c>
    </row>
    <row r="319" spans="1:2">
      <c r="A319" s="2">
        <v>44317</v>
      </c>
      <c r="B319" s="1">
        <v>3417150</v>
      </c>
    </row>
    <row r="320" spans="1:2">
      <c r="A320" s="2">
        <v>44348</v>
      </c>
      <c r="B320" s="1">
        <v>3096227</v>
      </c>
    </row>
    <row r="321" spans="1:2">
      <c r="A321" s="2">
        <v>44378</v>
      </c>
      <c r="B321" s="1">
        <v>4022722.94</v>
      </c>
    </row>
    <row r="322" spans="1:2">
      <c r="A322" s="2">
        <v>44409</v>
      </c>
      <c r="B322" s="1">
        <v>4532517</v>
      </c>
    </row>
    <row r="323" spans="1:2">
      <c r="A323" s="2">
        <v>44440</v>
      </c>
      <c r="B323" s="1">
        <v>3529455</v>
      </c>
    </row>
    <row r="324" spans="1:2">
      <c r="A324" s="2">
        <v>44470</v>
      </c>
      <c r="B324" s="1">
        <v>3330345</v>
      </c>
    </row>
    <row r="325" spans="1:2">
      <c r="A325" s="2">
        <v>44501</v>
      </c>
      <c r="B325" s="1">
        <v>4000052</v>
      </c>
    </row>
    <row r="326" spans="1:2">
      <c r="A326" s="2">
        <v>44531</v>
      </c>
      <c r="B326" s="1">
        <v>3065877</v>
      </c>
    </row>
    <row r="327" spans="1:2">
      <c r="A327" s="2">
        <v>44562</v>
      </c>
      <c r="B327" s="1">
        <v>4076611</v>
      </c>
    </row>
    <row r="328" spans="1:2">
      <c r="A328" s="2">
        <v>44593</v>
      </c>
      <c r="B328" s="1">
        <v>4094928</v>
      </c>
    </row>
    <row r="329" spans="1:2">
      <c r="A329" s="2">
        <v>44621</v>
      </c>
      <c r="B329" s="1">
        <v>4607376</v>
      </c>
    </row>
    <row r="330" spans="1:2">
      <c r="A330" s="2">
        <v>44652</v>
      </c>
      <c r="B330" s="1">
        <v>3923764</v>
      </c>
    </row>
    <row r="331" spans="1:2">
      <c r="A331" s="2">
        <v>44682</v>
      </c>
      <c r="B331" s="1">
        <v>4357809</v>
      </c>
    </row>
    <row r="332" spans="1:2">
      <c r="A332" s="2">
        <v>44713</v>
      </c>
      <c r="B332" s="1">
        <v>4087695</v>
      </c>
    </row>
    <row r="333" spans="1:2">
      <c r="A333" s="2">
        <v>44743</v>
      </c>
      <c r="B333" s="1">
        <v>3860585</v>
      </c>
    </row>
    <row r="334" spans="1:2">
      <c r="A334" s="2">
        <v>44774</v>
      </c>
      <c r="B334" s="1">
        <v>4149983</v>
      </c>
    </row>
    <row r="335" spans="1:2">
      <c r="A335" s="2">
        <v>44805</v>
      </c>
      <c r="B335" s="1">
        <v>3959712</v>
      </c>
    </row>
    <row r="336" spans="1:2">
      <c r="A336" s="2">
        <v>44835</v>
      </c>
      <c r="B336" s="1">
        <v>4364261</v>
      </c>
    </row>
    <row r="337" spans="1:9">
      <c r="A337" s="2">
        <v>44866</v>
      </c>
      <c r="B337" s="1">
        <v>4245151</v>
      </c>
    </row>
    <row r="338" spans="1:9">
      <c r="A338" s="2">
        <v>44896</v>
      </c>
      <c r="B338" s="1">
        <v>3969224</v>
      </c>
    </row>
    <row r="339" spans="1:9">
      <c r="A339" s="2">
        <v>44927</v>
      </c>
      <c r="B339" s="1">
        <v>3431920</v>
      </c>
    </row>
    <row r="340" spans="1:9">
      <c r="A340" s="2">
        <v>44958</v>
      </c>
      <c r="B340" s="1">
        <v>3832051</v>
      </c>
    </row>
    <row r="341" spans="1:9">
      <c r="A341" s="2">
        <v>44986</v>
      </c>
      <c r="B341" s="1">
        <v>5018633</v>
      </c>
    </row>
    <row r="342" spans="1:9">
      <c r="A342" s="2">
        <v>45017</v>
      </c>
      <c r="B342" s="1">
        <v>4125232</v>
      </c>
      <c r="I342" s="175"/>
    </row>
    <row r="343" spans="1:9">
      <c r="A343" s="2">
        <v>45047</v>
      </c>
      <c r="B343" s="1">
        <v>4457006</v>
      </c>
    </row>
    <row r="344" spans="1:9">
      <c r="A344" s="2">
        <v>45078</v>
      </c>
      <c r="B344" s="1">
        <v>4663722</v>
      </c>
    </row>
    <row r="345" spans="1:9">
      <c r="A345" s="2">
        <v>45108</v>
      </c>
      <c r="B345" s="1">
        <v>4277425</v>
      </c>
    </row>
    <row r="346" spans="1:9">
      <c r="A346" s="2">
        <v>45139</v>
      </c>
      <c r="B346" s="1">
        <v>4037480</v>
      </c>
    </row>
    <row r="347" spans="1:9">
      <c r="A347" s="2">
        <v>45170</v>
      </c>
      <c r="B347" s="1">
        <v>4096608</v>
      </c>
    </row>
    <row r="348" spans="1:9">
      <c r="A348" s="2">
        <v>45200</v>
      </c>
      <c r="B348" s="1">
        <v>4593167</v>
      </c>
    </row>
    <row r="349" spans="1:9">
      <c r="A349" s="2">
        <v>45231</v>
      </c>
      <c r="B349" s="1">
        <v>4601883</v>
      </c>
    </row>
    <row r="350" spans="1:9">
      <c r="A350" s="2">
        <v>45261</v>
      </c>
      <c r="B350" s="1">
        <v>4273261</v>
      </c>
    </row>
    <row r="351" spans="1:9">
      <c r="A351" s="2">
        <v>45292</v>
      </c>
      <c r="B351" s="1">
        <v>4477528</v>
      </c>
    </row>
    <row r="352" spans="1:9">
      <c r="A352" s="2">
        <v>45323</v>
      </c>
      <c r="B352" s="1">
        <v>4714320</v>
      </c>
    </row>
    <row r="353" spans="1:2">
      <c r="A353" s="2">
        <v>45352</v>
      </c>
      <c r="B353" s="1">
        <v>4595255</v>
      </c>
    </row>
    <row r="354" spans="1:2">
      <c r="A354" s="2">
        <v>45383</v>
      </c>
      <c r="B354" s="1">
        <v>5165118</v>
      </c>
    </row>
    <row r="355" spans="1:2">
      <c r="A355" s="2">
        <v>45413</v>
      </c>
      <c r="B355" s="1">
        <v>4806398</v>
      </c>
    </row>
    <row r="356" spans="1:2">
      <c r="A356" s="2">
        <v>45444</v>
      </c>
      <c r="B356" s="1">
        <v>4031173</v>
      </c>
    </row>
    <row r="357" spans="1:2">
      <c r="A357" s="2">
        <v>45474</v>
      </c>
      <c r="B357" s="1">
        <v>4826003</v>
      </c>
    </row>
    <row r="358" spans="1:2">
      <c r="A358" s="2">
        <v>45505</v>
      </c>
      <c r="B358" s="1">
        <v>4375133</v>
      </c>
    </row>
    <row r="359" spans="1:2">
      <c r="A359" s="2">
        <v>45536</v>
      </c>
      <c r="B359" s="1">
        <v>4852530</v>
      </c>
    </row>
    <row r="360" spans="1:2">
      <c r="A360" s="2">
        <v>45566</v>
      </c>
      <c r="B360" s="1">
        <v>4854936</v>
      </c>
    </row>
    <row r="361" spans="1:2">
      <c r="A361" s="2">
        <v>45597</v>
      </c>
      <c r="B361" s="1">
        <v>4986949</v>
      </c>
    </row>
    <row r="362" spans="1:2">
      <c r="A362" s="2">
        <v>45627</v>
      </c>
      <c r="B362" s="1">
        <v>4611552</v>
      </c>
    </row>
    <row r="363" spans="1:2">
      <c r="A363" s="2">
        <v>45658</v>
      </c>
      <c r="B363" s="1">
        <v>5089915</v>
      </c>
    </row>
    <row r="364" spans="1:2">
      <c r="A364" s="2">
        <v>45689</v>
      </c>
      <c r="B364" s="1">
        <v>4410092</v>
      </c>
    </row>
    <row r="365" spans="1:2">
      <c r="A365" s="2">
        <v>45717</v>
      </c>
      <c r="B365" s="1">
        <v>4943128</v>
      </c>
    </row>
    <row r="366" spans="1:2">
      <c r="A366" s="2">
        <v>45748</v>
      </c>
      <c r="B366" s="1">
        <v>4749190</v>
      </c>
    </row>
    <row r="367" spans="1:2">
      <c r="A367" s="2">
        <v>45778</v>
      </c>
      <c r="B367" s="1">
        <v>5117172</v>
      </c>
    </row>
    <row r="368" spans="1:2">
      <c r="A368" s="2">
        <v>45809</v>
      </c>
      <c r="B368" s="1">
        <v>4874880</v>
      </c>
    </row>
    <row r="369" spans="1:2">
      <c r="A369" s="2">
        <v>45839</v>
      </c>
      <c r="B369" s="1">
        <v>5276370.9587096768</v>
      </c>
    </row>
    <row r="370" spans="1:2">
      <c r="A370" s="2">
        <v>45870</v>
      </c>
      <c r="B370" s="1">
        <v>4603112</v>
      </c>
    </row>
    <row r="371" spans="1:2">
      <c r="A371" s="2">
        <v>45901</v>
      </c>
      <c r="B371" s="1">
        <v>5205724</v>
      </c>
    </row>
    <row r="372" spans="1:2">
      <c r="A372" s="2">
        <v>45931</v>
      </c>
      <c r="B372" s="1">
        <v>4993584.24</v>
      </c>
    </row>
    <row r="373" spans="1:2">
      <c r="A373" s="2">
        <v>45962</v>
      </c>
      <c r="B373" s="1">
        <v>4596384</v>
      </c>
    </row>
    <row r="374" spans="1:2">
      <c r="A374" s="2">
        <v>45992</v>
      </c>
      <c r="B374" s="1">
        <v>4406178</v>
      </c>
    </row>
    <row r="375" spans="1:2">
      <c r="A375" s="2">
        <v>46023</v>
      </c>
      <c r="B375" s="1">
        <v>4108441</v>
      </c>
    </row>
    <row r="376" spans="1:2">
      <c r="A376" s="2">
        <v>46054</v>
      </c>
      <c r="B376" s="1">
        <v>4024224.8716129037</v>
      </c>
    </row>
    <row r="377" spans="1:2">
      <c r="A377" s="2">
        <v>46082</v>
      </c>
      <c r="B377" s="1">
        <v>4103289</v>
      </c>
    </row>
  </sheetData>
  <phoneticPr fontId="0" type="noConversion"/>
  <pageMargins left="0.75" right="0.75" top="1" bottom="1" header="0" footer="0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L29"/>
  <sheetViews>
    <sheetView view="pageBreakPreview" zoomScale="115" zoomScaleNormal="100" zoomScaleSheetLayoutView="115" workbookViewId="0">
      <selection activeCell="AH16" sqref="AH16"/>
    </sheetView>
  </sheetViews>
  <sheetFormatPr baseColWidth="10" defaultColWidth="11.42578125" defaultRowHeight="13.5"/>
  <cols>
    <col min="1" max="1" width="14.140625" style="102" customWidth="1"/>
    <col min="2" max="6" width="14.140625" style="102" hidden="1" customWidth="1"/>
    <col min="7" max="8" width="21.7109375" style="102" hidden="1" customWidth="1"/>
    <col min="9" max="9" width="19.42578125" style="102" hidden="1" customWidth="1"/>
    <col min="10" max="13" width="18.42578125" style="102" hidden="1" customWidth="1"/>
    <col min="14" max="22" width="14.28515625" style="102" hidden="1" customWidth="1"/>
    <col min="23" max="28" width="17.42578125" style="102" hidden="1" customWidth="1"/>
    <col min="29" max="32" width="17.42578125" style="102" customWidth="1"/>
    <col min="33" max="33" width="17.7109375" style="102" customWidth="1"/>
    <col min="34" max="34" width="13.28515625" style="102" bestFit="1" customWidth="1"/>
    <col min="35" max="35" width="15.42578125" style="102" bestFit="1" customWidth="1"/>
    <col min="36" max="36" width="12.140625" style="102" bestFit="1" customWidth="1"/>
    <col min="37" max="16384" width="11.42578125" style="102"/>
  </cols>
  <sheetData>
    <row r="1" spans="1:38" ht="22.5" customHeight="1" thickTop="1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4"/>
      <c r="AI1" s="5"/>
      <c r="AJ1" s="5"/>
      <c r="AK1" s="5"/>
      <c r="AL1" s="5"/>
    </row>
    <row r="2" spans="1:38" ht="61.5" customHeight="1">
      <c r="A2" s="184" t="s">
        <v>42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185"/>
      <c r="Y2" s="185"/>
      <c r="Z2" s="185"/>
      <c r="AA2" s="185"/>
      <c r="AB2" s="185"/>
      <c r="AC2" s="185"/>
      <c r="AD2" s="185"/>
      <c r="AE2" s="185"/>
      <c r="AF2" s="185"/>
      <c r="AG2" s="185"/>
      <c r="AH2" s="186"/>
      <c r="AI2" s="5"/>
      <c r="AJ2" s="5"/>
      <c r="AK2" s="5"/>
      <c r="AL2" s="5"/>
    </row>
    <row r="3" spans="1:38" ht="12" customHeight="1" thickBot="1">
      <c r="A3" s="145"/>
      <c r="B3" s="146"/>
      <c r="C3" s="146"/>
      <c r="D3" s="146"/>
      <c r="E3" s="146"/>
      <c r="F3" s="146"/>
      <c r="G3" s="187" t="s">
        <v>2</v>
      </c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187"/>
      <c r="Y3" s="187"/>
      <c r="Z3" s="187"/>
      <c r="AA3" s="187"/>
      <c r="AB3" s="187"/>
      <c r="AC3" s="187"/>
      <c r="AD3" s="187"/>
      <c r="AE3" s="187"/>
      <c r="AF3" s="187"/>
      <c r="AG3" s="187"/>
      <c r="AH3" s="188"/>
      <c r="AI3" s="5"/>
      <c r="AJ3" s="5"/>
      <c r="AK3" s="5"/>
      <c r="AL3" s="5"/>
    </row>
    <row r="4" spans="1:38" ht="17.25" thickTop="1">
      <c r="A4" s="191" t="s">
        <v>3</v>
      </c>
      <c r="B4" s="147"/>
      <c r="C4" s="147"/>
      <c r="D4" s="147"/>
      <c r="E4" s="147"/>
      <c r="F4" s="147"/>
      <c r="G4" s="121"/>
      <c r="H4" s="121"/>
      <c r="I4" s="121"/>
      <c r="J4" s="121"/>
      <c r="K4" s="121"/>
      <c r="L4" s="121"/>
      <c r="M4" s="103"/>
      <c r="N4" s="103"/>
      <c r="O4" s="182">
        <v>2009</v>
      </c>
      <c r="P4" s="182">
        <v>2010</v>
      </c>
      <c r="Q4" s="182">
        <v>2011</v>
      </c>
      <c r="R4" s="182">
        <v>2012</v>
      </c>
      <c r="S4" s="182">
        <v>2013</v>
      </c>
      <c r="T4" s="182">
        <v>2014</v>
      </c>
      <c r="U4" s="182">
        <v>2015</v>
      </c>
      <c r="V4" s="182">
        <v>2016</v>
      </c>
      <c r="W4" s="182">
        <v>2017</v>
      </c>
      <c r="X4" s="182">
        <v>2018</v>
      </c>
      <c r="Y4" s="182">
        <v>2019</v>
      </c>
      <c r="Z4" s="182">
        <v>2020</v>
      </c>
      <c r="AA4" s="182">
        <v>2021</v>
      </c>
      <c r="AB4" s="182">
        <v>2022</v>
      </c>
      <c r="AC4" s="182">
        <v>2023</v>
      </c>
      <c r="AD4" s="182">
        <v>2024</v>
      </c>
      <c r="AE4" s="182">
        <v>2025</v>
      </c>
      <c r="AF4" s="182">
        <v>2026</v>
      </c>
      <c r="AG4" s="121" t="s">
        <v>4</v>
      </c>
      <c r="AH4" s="148" t="s">
        <v>5</v>
      </c>
      <c r="AI4" s="5"/>
      <c r="AJ4" s="5"/>
      <c r="AK4" s="5"/>
      <c r="AL4" s="5"/>
    </row>
    <row r="5" spans="1:38" ht="15.75" thickBot="1">
      <c r="A5" s="192"/>
      <c r="B5" s="147"/>
      <c r="C5" s="147"/>
      <c r="D5" s="147"/>
      <c r="E5" s="147"/>
      <c r="F5" s="147">
        <v>199</v>
      </c>
      <c r="G5" s="121">
        <v>2000</v>
      </c>
      <c r="H5" s="121">
        <v>2001</v>
      </c>
      <c r="I5" s="121">
        <v>2002</v>
      </c>
      <c r="J5" s="121">
        <v>2003</v>
      </c>
      <c r="K5" s="121">
        <v>2004</v>
      </c>
      <c r="L5" s="121">
        <v>2005</v>
      </c>
      <c r="M5" s="121">
        <v>2006</v>
      </c>
      <c r="N5" s="121">
        <v>2007</v>
      </c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183"/>
      <c r="AA5" s="183"/>
      <c r="AB5" s="183"/>
      <c r="AC5" s="183"/>
      <c r="AD5" s="183"/>
      <c r="AE5" s="183"/>
      <c r="AF5" s="183"/>
      <c r="AG5" s="121" t="s">
        <v>41</v>
      </c>
      <c r="AH5" s="148" t="s">
        <v>6</v>
      </c>
      <c r="AI5" s="5"/>
      <c r="AJ5" s="5"/>
      <c r="AK5" s="5"/>
      <c r="AL5" s="5"/>
    </row>
    <row r="6" spans="1:38" ht="14.25">
      <c r="A6" s="149"/>
      <c r="B6" s="150"/>
      <c r="C6" s="150"/>
      <c r="D6" s="150"/>
      <c r="E6" s="150"/>
      <c r="F6" s="150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51"/>
      <c r="AH6" s="152"/>
      <c r="AI6" s="5"/>
      <c r="AJ6" s="5"/>
      <c r="AK6" s="5"/>
      <c r="AL6" s="5"/>
    </row>
    <row r="7" spans="1:38" ht="14.25">
      <c r="A7" s="114" t="s">
        <v>7</v>
      </c>
      <c r="B7" s="153"/>
      <c r="C7" s="153"/>
      <c r="D7" s="153"/>
      <c r="E7" s="153"/>
      <c r="F7" s="153"/>
      <c r="G7" s="130">
        <v>26463111</v>
      </c>
      <c r="H7" s="130">
        <v>28663940</v>
      </c>
      <c r="I7" s="130">
        <v>31472925</v>
      </c>
      <c r="J7" s="131">
        <v>35575979</v>
      </c>
      <c r="K7" s="131">
        <v>34232067</v>
      </c>
      <c r="L7" s="131">
        <v>36842938</v>
      </c>
      <c r="M7" s="131">
        <v>41428618</v>
      </c>
      <c r="N7" s="116">
        <f>datospollito!B148</f>
        <v>44329116</v>
      </c>
      <c r="O7" s="116">
        <f>+datospollito!B172</f>
        <v>48999004</v>
      </c>
      <c r="P7" s="116">
        <f>datospollito!B184</f>
        <v>49346644</v>
      </c>
      <c r="Q7" s="116">
        <f>+datospollito!B196</f>
        <v>49595883</v>
      </c>
      <c r="R7" s="116">
        <f>+datospollito!B208</f>
        <v>54218305</v>
      </c>
      <c r="S7" s="116">
        <f>+datospollito!B220</f>
        <v>53646541.800000004</v>
      </c>
      <c r="T7" s="116">
        <f>+datospollito!B232</f>
        <v>57563589.399999999</v>
      </c>
      <c r="U7" s="116">
        <f>+datospollito!B244</f>
        <v>61379299</v>
      </c>
      <c r="V7" s="116">
        <f>+datospollito!B256</f>
        <v>60315052</v>
      </c>
      <c r="W7" s="116">
        <f>+datospollito!B268</f>
        <v>64602065</v>
      </c>
      <c r="X7" s="116">
        <f>+datospollito!B280</f>
        <v>65257767</v>
      </c>
      <c r="Y7" s="132">
        <f>+datospollito!B292</f>
        <v>68121050</v>
      </c>
      <c r="Z7" s="132">
        <f>+datospollito!B304</f>
        <v>73562888</v>
      </c>
      <c r="AA7" s="132">
        <f>+datospollito!B316</f>
        <v>67177991</v>
      </c>
      <c r="AB7" s="132">
        <f>+datospollito!B328</f>
        <v>73814052</v>
      </c>
      <c r="AC7" s="132">
        <f>+datospollito!B340</f>
        <v>77780694</v>
      </c>
      <c r="AD7" s="132">
        <f>+datospollito!B352</f>
        <v>76570535</v>
      </c>
      <c r="AE7" s="132">
        <f>+datospollito!B364</f>
        <v>81468535</v>
      </c>
      <c r="AF7" s="132">
        <f>+datospollito!B376</f>
        <v>87074702</v>
      </c>
      <c r="AG7" s="123">
        <f>+(AF7-AE7)/AE7</f>
        <v>6.8813892381887065E-2</v>
      </c>
      <c r="AH7" s="124">
        <f>(AF7-AE18)/AE18</f>
        <v>8.4370773258945389E-2</v>
      </c>
      <c r="AI7" s="154"/>
      <c r="AJ7" s="51"/>
      <c r="AK7" s="154"/>
      <c r="AL7" s="154"/>
    </row>
    <row r="8" spans="1:38" ht="14.25">
      <c r="A8" s="114" t="s">
        <v>8</v>
      </c>
      <c r="B8" s="153"/>
      <c r="C8" s="153"/>
      <c r="D8" s="153"/>
      <c r="E8" s="153"/>
      <c r="F8" s="153"/>
      <c r="G8" s="130">
        <v>26231168</v>
      </c>
      <c r="H8" s="130">
        <v>26501640</v>
      </c>
      <c r="I8" s="130">
        <v>29757280</v>
      </c>
      <c r="J8" s="131">
        <v>33053159</v>
      </c>
      <c r="K8" s="131">
        <v>31625541</v>
      </c>
      <c r="L8" s="131">
        <v>33770573</v>
      </c>
      <c r="M8" s="131">
        <f>datospollito!B137</f>
        <v>37542775</v>
      </c>
      <c r="N8" s="116">
        <f>datospollito!B149</f>
        <v>40207521</v>
      </c>
      <c r="O8" s="116">
        <f>+datospollito!B173</f>
        <v>44320919</v>
      </c>
      <c r="P8" s="116">
        <f>datospollito!B185</f>
        <v>44547011</v>
      </c>
      <c r="Q8" s="116">
        <f>+datospollito!B197</f>
        <v>47651144</v>
      </c>
      <c r="R8" s="116">
        <f>+datospollito!B209</f>
        <v>48801781</v>
      </c>
      <c r="S8" s="116">
        <f>+datospollito!B221</f>
        <v>48458245.859999999</v>
      </c>
      <c r="T8" s="116">
        <f>+datospollito!B233</f>
        <v>50225848.131034493</v>
      </c>
      <c r="U8" s="116">
        <f>+datospollito!B245</f>
        <v>56369504</v>
      </c>
      <c r="V8" s="116">
        <f>+datospollito!B257</f>
        <v>59436426</v>
      </c>
      <c r="W8" s="116">
        <f>+datospollito!B269</f>
        <v>57949218</v>
      </c>
      <c r="X8" s="116">
        <f>+datospollito!B281</f>
        <v>60397470</v>
      </c>
      <c r="Y8" s="132">
        <f>+datospollito!B293</f>
        <v>61992479</v>
      </c>
      <c r="Z8" s="132">
        <f>+datospollito!B305</f>
        <v>65151532</v>
      </c>
      <c r="AA8" s="132">
        <f>+datospollito!B317</f>
        <v>63691276</v>
      </c>
      <c r="AB8" s="132">
        <f>+datospollito!B329</f>
        <v>68281496</v>
      </c>
      <c r="AC8" s="132">
        <f>+datospollito!B341</f>
        <v>67768356</v>
      </c>
      <c r="AD8" s="132">
        <f>+datospollito!B353</f>
        <v>71155094</v>
      </c>
      <c r="AE8" s="132">
        <f>+datospollito!B365</f>
        <v>73456151</v>
      </c>
      <c r="AF8" s="132"/>
      <c r="AG8" s="123"/>
      <c r="AH8" s="124"/>
      <c r="AI8" s="154"/>
      <c r="AJ8" s="51"/>
      <c r="AK8" s="154"/>
      <c r="AL8" s="154"/>
    </row>
    <row r="9" spans="1:38" ht="14.25">
      <c r="A9" s="114" t="s">
        <v>9</v>
      </c>
      <c r="B9" s="153"/>
      <c r="C9" s="153"/>
      <c r="D9" s="153"/>
      <c r="E9" s="153"/>
      <c r="F9" s="153"/>
      <c r="G9" s="130">
        <v>29575331</v>
      </c>
      <c r="H9" s="130">
        <v>31453640</v>
      </c>
      <c r="I9" s="130">
        <v>28883524</v>
      </c>
      <c r="J9" s="130">
        <v>34282329</v>
      </c>
      <c r="K9" s="130">
        <v>36261358</v>
      </c>
      <c r="L9" s="130">
        <v>37747198</v>
      </c>
      <c r="M9" s="131">
        <f>datospollito!B133</f>
        <v>41219178</v>
      </c>
      <c r="N9" s="116">
        <f>datospollito!B145</f>
        <v>48697300</v>
      </c>
      <c r="O9" s="116">
        <f>+datospollito!B169</f>
        <v>53794409</v>
      </c>
      <c r="P9" s="116">
        <f>datospollito!B181</f>
        <v>54763582</v>
      </c>
      <c r="Q9" s="116">
        <f>+datospollito!B193</f>
        <v>53660963</v>
      </c>
      <c r="R9" s="116">
        <f>+datospollito!B205</f>
        <v>54373122</v>
      </c>
      <c r="S9" s="116">
        <f>+datospollito!B217</f>
        <v>57751522</v>
      </c>
      <c r="T9" s="116">
        <f>+datospollito!B234</f>
        <v>56005396</v>
      </c>
      <c r="U9" s="116">
        <f>+datospollito!B246</f>
        <v>62954881.080000006</v>
      </c>
      <c r="V9" s="116">
        <f>+datospollito!B258</f>
        <v>63355356</v>
      </c>
      <c r="W9" s="116">
        <f>+datospollito!B270</f>
        <v>62763049</v>
      </c>
      <c r="X9" s="116">
        <f>+datospollito!B282</f>
        <v>68793201</v>
      </c>
      <c r="Y9" s="132">
        <f>+datospollito!B294</f>
        <v>66455040</v>
      </c>
      <c r="Z9" s="132">
        <f>+datospollito!B306</f>
        <v>68425009</v>
      </c>
      <c r="AA9" s="132">
        <f>+datospollito!B318</f>
        <v>75958776</v>
      </c>
      <c r="AB9" s="132">
        <f>+datospollito!B330</f>
        <v>76315153</v>
      </c>
      <c r="AC9" s="132">
        <f>+datospollito!B342</f>
        <v>75103872</v>
      </c>
      <c r="AD9" s="132">
        <f>+datospollito!B354</f>
        <v>73537564</v>
      </c>
      <c r="AE9" s="132">
        <f>+datospollito!B366</f>
        <v>77721409</v>
      </c>
      <c r="AF9" s="132"/>
      <c r="AG9" s="123"/>
      <c r="AH9" s="124"/>
      <c r="AI9" s="154"/>
      <c r="AJ9" s="51"/>
      <c r="AK9" s="154"/>
      <c r="AL9" s="176"/>
    </row>
    <row r="10" spans="1:38" ht="14.25">
      <c r="A10" s="114" t="s">
        <v>10</v>
      </c>
      <c r="B10" s="153"/>
      <c r="C10" s="153"/>
      <c r="D10" s="153"/>
      <c r="E10" s="153"/>
      <c r="F10" s="153"/>
      <c r="G10" s="130">
        <v>25029108</v>
      </c>
      <c r="H10" s="130">
        <v>28994752</v>
      </c>
      <c r="I10" s="130">
        <v>32987648</v>
      </c>
      <c r="J10" s="130">
        <v>31154849</v>
      </c>
      <c r="K10" s="130">
        <v>35875941</v>
      </c>
      <c r="L10" s="130">
        <v>35124354</v>
      </c>
      <c r="M10" s="131">
        <f>datospollito!B134</f>
        <v>39721628</v>
      </c>
      <c r="N10" s="116">
        <f>datospollito!B146</f>
        <v>46386445</v>
      </c>
      <c r="O10" s="116">
        <f>+datospollito!B170</f>
        <v>46166804</v>
      </c>
      <c r="P10" s="116">
        <f>datospollito!B182</f>
        <v>50751770</v>
      </c>
      <c r="Q10" s="116">
        <f>+datospollito!B194</f>
        <v>53324339</v>
      </c>
      <c r="R10" s="116">
        <f>+datospollito!B206</f>
        <v>51682521</v>
      </c>
      <c r="S10" s="116">
        <f>+datospollito!B218</f>
        <v>56278766</v>
      </c>
      <c r="T10" s="116">
        <f>+datospollito!B235</f>
        <v>55756367.539999999</v>
      </c>
      <c r="U10" s="116">
        <f>+datospollito!B247</f>
        <v>60751608</v>
      </c>
      <c r="V10" s="116">
        <f>+datospollito!B259</f>
        <v>59880272</v>
      </c>
      <c r="W10" s="116">
        <f>+datospollito!B271</f>
        <v>59529411</v>
      </c>
      <c r="X10" s="116">
        <f>+datospollito!B283</f>
        <v>67277106</v>
      </c>
      <c r="Y10" s="132">
        <f>+datospollito!B295</f>
        <v>70829809</v>
      </c>
      <c r="Z10" s="132">
        <f>+datospollito!B307</f>
        <v>51700998</v>
      </c>
      <c r="AA10" s="132">
        <f>+datospollito!B319</f>
        <v>72385209</v>
      </c>
      <c r="AB10" s="132">
        <f>+datospollito!B331</f>
        <v>74444922</v>
      </c>
      <c r="AC10" s="132">
        <f>+datospollito!B343</f>
        <v>66963648</v>
      </c>
      <c r="AD10" s="132">
        <f>+datospollito!B355</f>
        <v>76996233</v>
      </c>
      <c r="AE10" s="132">
        <f>+datospollito!B367</f>
        <v>79950674.520000011</v>
      </c>
      <c r="AF10" s="132"/>
      <c r="AG10" s="123"/>
      <c r="AH10" s="124"/>
      <c r="AI10" s="154"/>
      <c r="AJ10" s="51"/>
      <c r="AK10" s="154"/>
      <c r="AL10" s="154"/>
    </row>
    <row r="11" spans="1:38" ht="14.25">
      <c r="A11" s="114" t="s">
        <v>11</v>
      </c>
      <c r="B11" s="153"/>
      <c r="C11" s="153"/>
      <c r="D11" s="153"/>
      <c r="E11" s="153"/>
      <c r="F11" s="153"/>
      <c r="G11" s="130">
        <v>29896840</v>
      </c>
      <c r="H11" s="130">
        <v>30315719</v>
      </c>
      <c r="I11" s="130">
        <v>32275338</v>
      </c>
      <c r="J11" s="130">
        <v>34465494</v>
      </c>
      <c r="K11" s="130">
        <v>34555129</v>
      </c>
      <c r="L11" s="130">
        <v>39954177</v>
      </c>
      <c r="M11" s="131">
        <v>42127518</v>
      </c>
      <c r="N11" s="116">
        <v>48474819</v>
      </c>
      <c r="O11" s="116">
        <v>45617899</v>
      </c>
      <c r="P11" s="116">
        <v>50094126</v>
      </c>
      <c r="Q11" s="116">
        <v>52456294</v>
      </c>
      <c r="R11" s="116">
        <v>51788697</v>
      </c>
      <c r="S11" s="116">
        <v>56227240.739999995</v>
      </c>
      <c r="T11" s="116">
        <f>+datospollito!B236</f>
        <v>58387712.416551717</v>
      </c>
      <c r="U11" s="116">
        <f>+datospollito!B248</f>
        <v>56447289.004761904</v>
      </c>
      <c r="V11" s="116">
        <f>+datospollito!B260</f>
        <v>62434164</v>
      </c>
      <c r="W11" s="116">
        <f>+datospollito!B272</f>
        <v>64032640</v>
      </c>
      <c r="X11" s="116">
        <f>+datospollito!B284</f>
        <v>71280757</v>
      </c>
      <c r="Y11" s="132">
        <f>+datospollito!B296</f>
        <v>73371394</v>
      </c>
      <c r="Z11" s="132">
        <f>+datospollito!B308</f>
        <v>49907000</v>
      </c>
      <c r="AA11" s="132">
        <f>+datospollito!B320</f>
        <v>60846094</v>
      </c>
      <c r="AB11" s="132">
        <f>+datospollito!B332</f>
        <v>76724748</v>
      </c>
      <c r="AC11" s="132">
        <f>+datospollito!B344</f>
        <v>73397077</v>
      </c>
      <c r="AD11" s="132">
        <f>+datospollito!B356</f>
        <v>78696556</v>
      </c>
      <c r="AE11" s="132">
        <f>+datospollito!B368</f>
        <v>81060165.613199994</v>
      </c>
      <c r="AF11" s="132"/>
      <c r="AG11" s="123"/>
      <c r="AH11" s="124"/>
      <c r="AI11" s="154"/>
      <c r="AJ11" s="51"/>
      <c r="AK11" s="154"/>
      <c r="AL11" s="154"/>
    </row>
    <row r="12" spans="1:38" ht="14.25">
      <c r="A12" s="114" t="s">
        <v>12</v>
      </c>
      <c r="B12" s="153"/>
      <c r="C12" s="153"/>
      <c r="D12" s="153"/>
      <c r="E12" s="153"/>
      <c r="F12" s="153"/>
      <c r="G12" s="130">
        <v>29877793</v>
      </c>
      <c r="H12" s="130">
        <v>27831117</v>
      </c>
      <c r="I12" s="130">
        <v>29357949</v>
      </c>
      <c r="J12" s="130">
        <v>33301151</v>
      </c>
      <c r="K12" s="130">
        <v>32696810</v>
      </c>
      <c r="L12" s="130">
        <v>37387402</v>
      </c>
      <c r="M12" s="131">
        <f>datospollito!B139</f>
        <v>37142612</v>
      </c>
      <c r="N12" s="116">
        <f>datospollito!B151</f>
        <v>45298516</v>
      </c>
      <c r="O12" s="116">
        <f>+datospollito!B175</f>
        <v>45918779</v>
      </c>
      <c r="P12" s="116">
        <f>datospollito!B187</f>
        <v>49379768</v>
      </c>
      <c r="Q12" s="116">
        <f>+datospollito!B199</f>
        <v>49698250</v>
      </c>
      <c r="R12" s="116">
        <f>+datospollito!B211</f>
        <v>52635106</v>
      </c>
      <c r="S12" s="116">
        <f>+datospollito!B223</f>
        <v>53452115.719999999</v>
      </c>
      <c r="T12" s="116">
        <f>+datospollito!B237</f>
        <v>55834895.931034476</v>
      </c>
      <c r="U12" s="116">
        <f>+datospollito!B249</f>
        <v>58518994.640190482</v>
      </c>
      <c r="V12" s="116">
        <f>+datospollito!B261</f>
        <v>60430981</v>
      </c>
      <c r="W12" s="116">
        <f>+datospollito!B273</f>
        <v>64309809</v>
      </c>
      <c r="X12" s="116">
        <f>+datospollito!B285</f>
        <v>66249960</v>
      </c>
      <c r="Y12" s="132">
        <f>+datospollito!B297</f>
        <v>66336808</v>
      </c>
      <c r="Z12" s="132">
        <f>+datospollito!B309</f>
        <v>62715400</v>
      </c>
      <c r="AA12" s="132">
        <f>+datospollito!B321</f>
        <v>65832403</v>
      </c>
      <c r="AB12" s="132">
        <f>+datospollito!B333</f>
        <v>73988602</v>
      </c>
      <c r="AC12" s="132">
        <f>+datospollito!B345</f>
        <v>76035025</v>
      </c>
      <c r="AD12" s="132">
        <f>+datospollito!B357</f>
        <v>72097334</v>
      </c>
      <c r="AE12" s="132">
        <f>+datospollito!B369</f>
        <v>76063317</v>
      </c>
      <c r="AF12" s="132"/>
      <c r="AG12" s="123"/>
      <c r="AH12" s="124"/>
      <c r="AI12" s="154"/>
      <c r="AJ12" s="51"/>
      <c r="AK12" s="154"/>
      <c r="AL12" s="154"/>
    </row>
    <row r="13" spans="1:38" ht="14.25">
      <c r="A13" s="114" t="s">
        <v>13</v>
      </c>
      <c r="B13" s="153"/>
      <c r="C13" s="153"/>
      <c r="D13" s="153"/>
      <c r="E13" s="153"/>
      <c r="F13" s="153"/>
      <c r="G13" s="130">
        <v>28166940</v>
      </c>
      <c r="H13" s="130">
        <v>30443532</v>
      </c>
      <c r="I13" s="130">
        <v>33293324</v>
      </c>
      <c r="J13" s="130">
        <v>35609387</v>
      </c>
      <c r="K13" s="130">
        <v>35596344</v>
      </c>
      <c r="L13" s="130">
        <v>35269094</v>
      </c>
      <c r="M13" s="131">
        <f>datospollito!B140</f>
        <v>42127518</v>
      </c>
      <c r="N13" s="116">
        <f>datospollito!B152</f>
        <v>48474819</v>
      </c>
      <c r="O13" s="116">
        <f>+datospollito!B176</f>
        <v>45617899</v>
      </c>
      <c r="P13" s="116">
        <f>datospollito!B188</f>
        <v>50094126</v>
      </c>
      <c r="Q13" s="116">
        <f>+datospollito!B200</f>
        <v>52456294</v>
      </c>
      <c r="R13" s="116">
        <f>+datospollito!B212</f>
        <v>51788697</v>
      </c>
      <c r="S13" s="116">
        <f>+datospollito!B224</f>
        <v>56227240.739999995</v>
      </c>
      <c r="T13" s="116">
        <f>+datospollito!B238</f>
        <v>61405879.600000009</v>
      </c>
      <c r="U13" s="116">
        <f>+datospollito!B250</f>
        <v>61628688</v>
      </c>
      <c r="V13" s="116">
        <f>+datospollito!B262</f>
        <v>60201072</v>
      </c>
      <c r="W13" s="116">
        <f>+datospollito!B274</f>
        <v>62857572</v>
      </c>
      <c r="X13" s="116">
        <f>+datospollito!B286</f>
        <v>69519380</v>
      </c>
      <c r="Y13" s="132">
        <f>+datospollito!B298</f>
        <v>70356595</v>
      </c>
      <c r="Z13" s="132">
        <f>+datospollito!B310</f>
        <v>71248323</v>
      </c>
      <c r="AA13" s="132">
        <f>+datospollito!B322</f>
        <v>72504945</v>
      </c>
      <c r="AB13" s="132">
        <f>+datospollito!B334</f>
        <v>74763964</v>
      </c>
      <c r="AC13" s="132">
        <f>+datospollito!B346</f>
        <v>75723283</v>
      </c>
      <c r="AD13" s="132">
        <f>+datospollito!B358</f>
        <v>77151480</v>
      </c>
      <c r="AE13" s="132">
        <f>+datospollito!B370</f>
        <v>82034723</v>
      </c>
      <c r="AF13" s="132"/>
      <c r="AG13" s="123"/>
      <c r="AH13" s="124"/>
      <c r="AI13" s="155"/>
      <c r="AJ13" s="51"/>
      <c r="AK13" s="154"/>
      <c r="AL13" s="154"/>
    </row>
    <row r="14" spans="1:38" ht="14.25">
      <c r="A14" s="114" t="s">
        <v>14</v>
      </c>
      <c r="B14" s="129"/>
      <c r="C14" s="129"/>
      <c r="D14" s="129"/>
      <c r="E14" s="129"/>
      <c r="F14" s="129"/>
      <c r="G14" s="130">
        <v>29872352</v>
      </c>
      <c r="H14" s="130">
        <v>32421896</v>
      </c>
      <c r="I14" s="130">
        <v>35216093</v>
      </c>
      <c r="J14" s="130">
        <v>35075410</v>
      </c>
      <c r="K14" s="130">
        <v>36829455</v>
      </c>
      <c r="L14" s="130">
        <v>39726206</v>
      </c>
      <c r="M14" s="131">
        <v>46703123</v>
      </c>
      <c r="N14" s="116">
        <v>49940388</v>
      </c>
      <c r="O14" s="116">
        <v>48306843</v>
      </c>
      <c r="P14" s="116">
        <v>53422661</v>
      </c>
      <c r="Q14" s="116">
        <v>52219038</v>
      </c>
      <c r="R14" s="116">
        <v>55245028</v>
      </c>
      <c r="S14" s="116">
        <v>57702967.940000005</v>
      </c>
      <c r="T14" s="116">
        <f>+datospollito!B239</f>
        <v>58578538.965517238</v>
      </c>
      <c r="U14" s="116">
        <f>+datospollito!B251</f>
        <v>60566946</v>
      </c>
      <c r="V14" s="116">
        <f>+datospollito!B263</f>
        <v>67099840</v>
      </c>
      <c r="W14" s="116">
        <f>+datospollito!B275</f>
        <v>69764645</v>
      </c>
      <c r="X14" s="116">
        <f>+datospollito!B287</f>
        <v>71637441</v>
      </c>
      <c r="Y14" s="132">
        <f>+datospollito!B299</f>
        <v>75120121.413061544</v>
      </c>
      <c r="Z14" s="132">
        <f>+datospollito!B311</f>
        <v>70922275</v>
      </c>
      <c r="AA14" s="132">
        <f>+datospollito!B323</f>
        <v>75886423.267080575</v>
      </c>
      <c r="AB14" s="132">
        <f>+datospollito!B335</f>
        <v>79426614</v>
      </c>
      <c r="AC14" s="132">
        <f>+datospollito!B347</f>
        <v>81311122</v>
      </c>
      <c r="AD14" s="132">
        <f>+datospollito!B359</f>
        <v>78028631</v>
      </c>
      <c r="AE14" s="132">
        <f>+datospollito!B371</f>
        <v>79901057.202399999</v>
      </c>
      <c r="AF14" s="132"/>
      <c r="AG14" s="123"/>
      <c r="AH14" s="124"/>
      <c r="AI14" s="155"/>
      <c r="AJ14" s="51"/>
      <c r="AK14" s="154"/>
      <c r="AL14" s="154"/>
    </row>
    <row r="15" spans="1:38" ht="14.25">
      <c r="A15" s="114" t="s">
        <v>15</v>
      </c>
      <c r="B15" s="153"/>
      <c r="C15" s="153"/>
      <c r="D15" s="153"/>
      <c r="E15" s="153"/>
      <c r="F15" s="153"/>
      <c r="G15" s="130">
        <v>27734936</v>
      </c>
      <c r="H15" s="130">
        <v>30294520</v>
      </c>
      <c r="I15" s="130">
        <v>33927530</v>
      </c>
      <c r="J15" s="130">
        <v>37460874</v>
      </c>
      <c r="K15" s="130">
        <v>36965668</v>
      </c>
      <c r="L15" s="130">
        <v>40937108</v>
      </c>
      <c r="M15" s="131">
        <f>datospollito!B141</f>
        <v>42185652</v>
      </c>
      <c r="N15" s="116">
        <f>datospollito!B153</f>
        <v>44619887</v>
      </c>
      <c r="O15" s="116">
        <f>+datospollito!B177</f>
        <v>48136721</v>
      </c>
      <c r="P15" s="116">
        <f>datospollito!B189</f>
        <v>49380667</v>
      </c>
      <c r="Q15" s="116">
        <f>+datospollito!B201</f>
        <v>49370207</v>
      </c>
      <c r="R15" s="116">
        <f>+datospollito!B213</f>
        <v>47610120</v>
      </c>
      <c r="S15" s="116">
        <f>+datospollito!B225</f>
        <v>51588986.359999999</v>
      </c>
      <c r="T15" s="116">
        <f>+datospollito!B240</f>
        <v>63730282.859605916</v>
      </c>
      <c r="U15" s="116">
        <f>+datospollito!B252</f>
        <v>61440037.642857112</v>
      </c>
      <c r="V15" s="116">
        <f>+datospollito!B264</f>
        <v>66427475</v>
      </c>
      <c r="W15" s="116">
        <f>+datospollito!B276</f>
        <v>64728174</v>
      </c>
      <c r="X15" s="116">
        <f>+datospollito!B288</f>
        <v>63693133</v>
      </c>
      <c r="Y15" s="132">
        <f>+datospollito!B300</f>
        <v>68859641</v>
      </c>
      <c r="Z15" s="132">
        <f>+datospollito!B312</f>
        <v>71152569.655976683</v>
      </c>
      <c r="AA15" s="132">
        <f>+datospollito!B324</f>
        <v>73806860</v>
      </c>
      <c r="AB15" s="132">
        <f>+datospollito!B336</f>
        <v>79859780</v>
      </c>
      <c r="AC15" s="132">
        <f>+datospollito!B348</f>
        <v>77119645</v>
      </c>
      <c r="AD15" s="132">
        <f>+datospollito!B360</f>
        <v>74706219</v>
      </c>
      <c r="AE15" s="132">
        <f>+datospollito!B372</f>
        <v>83531101.04079999</v>
      </c>
      <c r="AF15" s="132"/>
      <c r="AG15" s="123"/>
      <c r="AH15" s="124"/>
      <c r="AI15" s="154"/>
      <c r="AJ15" s="51"/>
      <c r="AK15" s="154"/>
      <c r="AL15" s="154"/>
    </row>
    <row r="16" spans="1:38" ht="14.25" customHeight="1">
      <c r="A16" s="114" t="s">
        <v>16</v>
      </c>
      <c r="B16" s="153"/>
      <c r="C16" s="153"/>
      <c r="D16" s="153"/>
      <c r="E16" s="153"/>
      <c r="F16" s="153"/>
      <c r="G16" s="130">
        <v>31402638</v>
      </c>
      <c r="H16" s="130">
        <v>34438102</v>
      </c>
      <c r="I16" s="130">
        <v>37609726</v>
      </c>
      <c r="J16" s="130">
        <v>38753890</v>
      </c>
      <c r="K16" s="130">
        <v>36116275</v>
      </c>
      <c r="L16" s="130">
        <v>41219178</v>
      </c>
      <c r="M16" s="131">
        <f>datospollito!B143</f>
        <v>46703123</v>
      </c>
      <c r="N16" s="116">
        <f>datospollito!B155</f>
        <v>49940388</v>
      </c>
      <c r="O16" s="116">
        <f>+datospollito!B179</f>
        <v>48306843</v>
      </c>
      <c r="P16" s="116">
        <f>datospollito!B191</f>
        <v>53422661</v>
      </c>
      <c r="Q16" s="116">
        <f>+datospollito!B203</f>
        <v>52219038</v>
      </c>
      <c r="R16" s="116">
        <f>+datospollito!B215</f>
        <v>55245028</v>
      </c>
      <c r="S16" s="116">
        <f>+datospollito!B227</f>
        <v>57702967.940000005</v>
      </c>
      <c r="T16" s="116">
        <f>+datospollito!B241</f>
        <v>64994876.06000001</v>
      </c>
      <c r="U16" s="116">
        <f>+datospollito!B253</f>
        <v>65523118.980000004</v>
      </c>
      <c r="V16" s="116">
        <f>+datospollito!B265</f>
        <v>66131522.700000003</v>
      </c>
      <c r="W16" s="116">
        <f>+datospollito!B277</f>
        <v>70500956</v>
      </c>
      <c r="X16" s="132">
        <f>+datospollito!B289</f>
        <v>71838535</v>
      </c>
      <c r="Y16" s="116">
        <f>+datospollito!B301</f>
        <v>78510166</v>
      </c>
      <c r="Z16" s="116">
        <f>+datospollito!B313</f>
        <v>74531194</v>
      </c>
      <c r="AA16" s="116">
        <f>+datospollito!B325</f>
        <v>75653586</v>
      </c>
      <c r="AB16" s="116">
        <f>+datospollito!B337</f>
        <v>79011016</v>
      </c>
      <c r="AC16" s="116">
        <v>81726509</v>
      </c>
      <c r="AD16" s="116">
        <f>+datospollito!B361</f>
        <v>80406617</v>
      </c>
      <c r="AE16" s="116">
        <f>+datospollito!B373</f>
        <v>87041058</v>
      </c>
      <c r="AF16" s="116"/>
      <c r="AG16" s="123"/>
      <c r="AH16" s="124"/>
      <c r="AI16" s="154"/>
      <c r="AJ16" s="51"/>
      <c r="AK16" s="154"/>
      <c r="AL16" s="154"/>
    </row>
    <row r="17" spans="1:38" ht="13.5" customHeight="1">
      <c r="A17" s="114" t="s">
        <v>17</v>
      </c>
      <c r="B17" s="153"/>
      <c r="C17" s="153"/>
      <c r="D17" s="153"/>
      <c r="E17" s="153"/>
      <c r="F17" s="153"/>
      <c r="G17" s="130">
        <v>29233357</v>
      </c>
      <c r="H17" s="130">
        <v>33858656</v>
      </c>
      <c r="I17" s="130">
        <v>35708591</v>
      </c>
      <c r="J17" s="130">
        <v>34618210</v>
      </c>
      <c r="K17" s="130">
        <v>38442974</v>
      </c>
      <c r="L17" s="130">
        <v>39721628</v>
      </c>
      <c r="M17" s="131">
        <f>datospollito!B144</f>
        <v>43604302</v>
      </c>
      <c r="N17" s="116">
        <f>datospollito!B156</f>
        <v>45742394</v>
      </c>
      <c r="O17" s="116">
        <f>+datospollito!B180</f>
        <v>50175420</v>
      </c>
      <c r="P17" s="116">
        <f>datospollito!B192</f>
        <v>52689391</v>
      </c>
      <c r="Q17" s="116">
        <v>51682521</v>
      </c>
      <c r="R17" s="116">
        <f>+datospollito!B216</f>
        <v>50961252</v>
      </c>
      <c r="S17" s="116">
        <f>+datospollito!B228</f>
        <v>55524511.799999997</v>
      </c>
      <c r="T17" s="116">
        <f>+datospollito!B242</f>
        <v>58782223.017368555</v>
      </c>
      <c r="U17" s="116">
        <f>+datospollito!B254</f>
        <v>63858658.220000006</v>
      </c>
      <c r="V17" s="116">
        <f>+datospollito!B266</f>
        <v>67019259</v>
      </c>
      <c r="W17" s="116">
        <f>+datospollito!B278</f>
        <v>66182632</v>
      </c>
      <c r="X17" s="132">
        <f>+datospollito!B290</f>
        <v>68674397</v>
      </c>
      <c r="Y17" s="116">
        <f>+datospollito!B302</f>
        <v>71386199.222448885</v>
      </c>
      <c r="Z17" s="116">
        <f>+datospollito!B314</f>
        <v>68043264</v>
      </c>
      <c r="AA17" s="116">
        <f>+datospollito!B326</f>
        <v>76920167</v>
      </c>
      <c r="AB17" s="116">
        <f>+datospollito!B338</f>
        <v>77439680</v>
      </c>
      <c r="AC17" s="116">
        <f>+datospollito!B350</f>
        <v>76813697</v>
      </c>
      <c r="AD17" s="116">
        <f>+datospollito!B362</f>
        <v>76793286</v>
      </c>
      <c r="AE17" s="116">
        <f>+datospollito!B374</f>
        <v>80844846</v>
      </c>
      <c r="AF17" s="116"/>
      <c r="AG17" s="123"/>
      <c r="AH17" s="124"/>
      <c r="AI17" s="154"/>
      <c r="AJ17" s="51"/>
      <c r="AK17" s="154"/>
      <c r="AL17" s="154"/>
    </row>
    <row r="18" spans="1:38" ht="15" customHeight="1">
      <c r="A18" s="114" t="s">
        <v>18</v>
      </c>
      <c r="B18" s="153"/>
      <c r="C18" s="153"/>
      <c r="D18" s="153"/>
      <c r="E18" s="153"/>
      <c r="F18" s="153"/>
      <c r="G18" s="130">
        <v>25851270</v>
      </c>
      <c r="H18" s="130">
        <v>28818297</v>
      </c>
      <c r="I18" s="130">
        <v>33238102</v>
      </c>
      <c r="J18" s="130">
        <v>32636485</v>
      </c>
      <c r="K18" s="130">
        <v>35123435</v>
      </c>
      <c r="L18" s="130">
        <v>38171869</v>
      </c>
      <c r="M18" s="131">
        <f>datospollito!B144</f>
        <v>43604302</v>
      </c>
      <c r="N18" s="116">
        <f>datospollito!B156</f>
        <v>45742394</v>
      </c>
      <c r="O18" s="116">
        <f>+datospollito!B180</f>
        <v>50175420</v>
      </c>
      <c r="P18" s="116">
        <f>datospollito!B192</f>
        <v>52689391</v>
      </c>
      <c r="Q18" s="116">
        <f>+datospollito!B204</f>
        <v>53487990</v>
      </c>
      <c r="R18" s="116">
        <f>+datospollito!B216</f>
        <v>50961252</v>
      </c>
      <c r="S18" s="116">
        <f>+datospollito!B228</f>
        <v>55524511.799999997</v>
      </c>
      <c r="T18" s="116">
        <v>59259597</v>
      </c>
      <c r="U18" s="116">
        <v>63163250</v>
      </c>
      <c r="V18" s="116">
        <v>63924140</v>
      </c>
      <c r="W18" s="116">
        <v>60222164</v>
      </c>
      <c r="X18" s="132">
        <v>64913250</v>
      </c>
      <c r="Y18" s="116">
        <f>+datospollito!B302</f>
        <v>71386199.222448885</v>
      </c>
      <c r="Z18" s="116">
        <v>66082593</v>
      </c>
      <c r="AA18" s="116">
        <v>73135987</v>
      </c>
      <c r="AB18" s="116">
        <f>+datospollito!B339</f>
        <v>75664394</v>
      </c>
      <c r="AC18" s="116">
        <f>+datospollito!B351</f>
        <v>71740785</v>
      </c>
      <c r="AD18" s="116">
        <f>+datospollito!B363</f>
        <v>75402893</v>
      </c>
      <c r="AE18" s="116">
        <f>+datospollito!B375</f>
        <v>80299750</v>
      </c>
      <c r="AF18" s="116"/>
      <c r="AG18" s="123"/>
      <c r="AH18" s="124"/>
      <c r="AI18" s="154"/>
      <c r="AJ18" s="51"/>
      <c r="AK18" s="154"/>
      <c r="AL18" s="154"/>
    </row>
    <row r="19" spans="1:38" ht="15" customHeight="1">
      <c r="A19" s="114"/>
      <c r="B19" s="153"/>
      <c r="C19" s="153"/>
      <c r="D19" s="153"/>
      <c r="E19" s="153"/>
      <c r="F19" s="153"/>
      <c r="G19" s="130"/>
      <c r="H19" s="130"/>
      <c r="I19" s="130"/>
      <c r="J19" s="130"/>
      <c r="K19" s="130"/>
      <c r="L19" s="130"/>
      <c r="M19" s="131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32"/>
      <c r="Y19" s="116"/>
      <c r="Z19" s="116"/>
      <c r="AA19" s="116"/>
      <c r="AB19" s="116"/>
      <c r="AC19" s="116"/>
      <c r="AD19" s="116"/>
      <c r="AE19" s="116"/>
      <c r="AF19" s="116"/>
      <c r="AG19" s="123"/>
      <c r="AH19" s="124"/>
      <c r="AI19" s="154"/>
      <c r="AJ19" s="51"/>
      <c r="AK19" s="154"/>
      <c r="AL19" s="154"/>
    </row>
    <row r="20" spans="1:38" ht="15" customHeight="1">
      <c r="A20" s="114"/>
      <c r="B20" s="153"/>
      <c r="C20" s="153"/>
      <c r="D20" s="153"/>
      <c r="E20" s="153"/>
      <c r="F20" s="153"/>
      <c r="G20" s="130"/>
      <c r="H20" s="130"/>
      <c r="I20" s="130"/>
      <c r="J20" s="130"/>
      <c r="K20" s="130"/>
      <c r="L20" s="130"/>
      <c r="M20" s="131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32"/>
      <c r="Y20" s="116"/>
      <c r="Z20" s="116"/>
      <c r="AA20" s="116"/>
      <c r="AB20" s="116"/>
      <c r="AC20" s="116"/>
      <c r="AD20" s="116"/>
      <c r="AE20" s="116"/>
      <c r="AF20" s="116"/>
      <c r="AG20" s="123"/>
      <c r="AH20" s="124"/>
      <c r="AI20" s="154"/>
      <c r="AJ20" s="51"/>
      <c r="AK20" s="154"/>
      <c r="AL20" s="154"/>
    </row>
    <row r="21" spans="1:38" ht="16.5" customHeight="1" thickBot="1">
      <c r="A21" s="139"/>
      <c r="B21" s="153"/>
      <c r="C21" s="153"/>
      <c r="D21" s="153"/>
      <c r="E21" s="153"/>
      <c r="F21" s="153"/>
      <c r="G21" s="130"/>
      <c r="H21" s="130"/>
      <c r="I21" s="130"/>
      <c r="J21" s="130"/>
      <c r="K21" s="130"/>
      <c r="L21" s="130"/>
      <c r="M21" s="130"/>
      <c r="N21" s="156"/>
      <c r="O21" s="157"/>
      <c r="P21" s="157"/>
      <c r="Q21" s="157"/>
      <c r="R21" s="157"/>
      <c r="S21" s="157"/>
      <c r="T21" s="157"/>
      <c r="U21" s="157"/>
      <c r="V21" s="157"/>
      <c r="W21" s="157"/>
      <c r="X21" s="157"/>
      <c r="Y21" s="157"/>
      <c r="Z21" s="157"/>
      <c r="AA21" s="157"/>
      <c r="AB21" s="157"/>
      <c r="AC21" s="157"/>
      <c r="AD21" s="157"/>
      <c r="AE21" s="157"/>
      <c r="AF21" s="157"/>
      <c r="AG21" s="158"/>
      <c r="AH21" s="159"/>
      <c r="AI21" s="5"/>
      <c r="AJ21" s="5"/>
      <c r="AK21" s="5"/>
      <c r="AL21" s="5"/>
    </row>
    <row r="22" spans="1:38" ht="24" customHeight="1" thickBot="1">
      <c r="A22" s="160" t="s">
        <v>19</v>
      </c>
      <c r="B22" s="161"/>
      <c r="C22" s="161"/>
      <c r="D22" s="161"/>
      <c r="E22" s="161"/>
      <c r="F22" s="161"/>
      <c r="G22" s="162">
        <f>SUM(G7:G21)</f>
        <v>339334844</v>
      </c>
      <c r="H22" s="162">
        <f>SUM(H7:H21)</f>
        <v>364035811</v>
      </c>
      <c r="I22" s="162">
        <f>SUM(I7:I21)</f>
        <v>393728030</v>
      </c>
      <c r="J22" s="163">
        <f t="shared" ref="J22:X22" si="0">SUM(J7:J20)</f>
        <v>415987217</v>
      </c>
      <c r="K22" s="163">
        <f t="shared" si="0"/>
        <v>424320997</v>
      </c>
      <c r="L22" s="163">
        <f t="shared" si="0"/>
        <v>455871725</v>
      </c>
      <c r="M22" s="163">
        <f t="shared" si="0"/>
        <v>504110349</v>
      </c>
      <c r="N22" s="164">
        <f t="shared" si="0"/>
        <v>557853987</v>
      </c>
      <c r="O22" s="164">
        <f t="shared" si="0"/>
        <v>575536960</v>
      </c>
      <c r="P22" s="164">
        <f t="shared" si="0"/>
        <v>610581798</v>
      </c>
      <c r="Q22" s="164">
        <f t="shared" si="0"/>
        <v>617821961</v>
      </c>
      <c r="R22" s="164">
        <f t="shared" si="0"/>
        <v>625310909</v>
      </c>
      <c r="S22" s="164">
        <f t="shared" si="0"/>
        <v>660085618.69999993</v>
      </c>
      <c r="T22" s="164">
        <f t="shared" si="0"/>
        <v>700525206.92111242</v>
      </c>
      <c r="U22" s="164">
        <f t="shared" si="0"/>
        <v>732602274.56780958</v>
      </c>
      <c r="V22" s="164">
        <f t="shared" si="0"/>
        <v>756655559.70000005</v>
      </c>
      <c r="W22" s="164">
        <f t="shared" si="0"/>
        <v>767442335</v>
      </c>
      <c r="X22" s="164">
        <f t="shared" si="0"/>
        <v>809532397</v>
      </c>
      <c r="Y22" s="164" t="e">
        <f>SUM(Y7:Y21)-#REF!</f>
        <v>#REF!</v>
      </c>
      <c r="Z22" s="164">
        <f>SUM(Z7:Z21)</f>
        <v>793443045.65597665</v>
      </c>
      <c r="AA22" s="164">
        <f t="shared" ref="AA22:AF22" si="1">SUM(AA7:AA21)</f>
        <v>853799717.26708055</v>
      </c>
      <c r="AB22" s="164">
        <f t="shared" si="1"/>
        <v>909734421</v>
      </c>
      <c r="AC22" s="164">
        <f t="shared" si="1"/>
        <v>901483713</v>
      </c>
      <c r="AD22" s="164">
        <f t="shared" si="1"/>
        <v>911542442</v>
      </c>
      <c r="AE22" s="164">
        <f t="shared" si="1"/>
        <v>963372787.37639987</v>
      </c>
      <c r="AF22" s="164">
        <f t="shared" si="1"/>
        <v>87074702</v>
      </c>
      <c r="AG22" s="164"/>
      <c r="AH22" s="165"/>
      <c r="AI22" s="5"/>
      <c r="AK22" s="166"/>
      <c r="AL22" s="5"/>
    </row>
    <row r="23" spans="1:38" ht="14.25" thickTop="1">
      <c r="A23" s="104"/>
      <c r="B23" s="105"/>
      <c r="C23" s="105"/>
      <c r="D23" s="105"/>
      <c r="E23" s="105"/>
      <c r="F23" s="105"/>
      <c r="G23" s="167"/>
      <c r="H23" s="167"/>
      <c r="I23" s="167"/>
      <c r="J23" s="167"/>
      <c r="K23" s="167"/>
      <c r="L23" s="167"/>
      <c r="M23" s="167"/>
      <c r="N23" s="167"/>
      <c r="O23" s="167"/>
      <c r="P23" s="167"/>
      <c r="Q23" s="167"/>
      <c r="R23" s="167"/>
      <c r="S23" s="167"/>
      <c r="T23" s="167"/>
      <c r="U23" s="167"/>
      <c r="V23" s="167"/>
      <c r="W23" s="167"/>
      <c r="X23" s="167"/>
      <c r="Y23" s="167"/>
      <c r="Z23" s="167"/>
      <c r="AA23" s="167"/>
      <c r="AB23" s="167"/>
      <c r="AC23" s="167"/>
      <c r="AD23" s="167"/>
      <c r="AE23" s="167"/>
      <c r="AF23" s="167"/>
      <c r="AG23" s="167"/>
      <c r="AH23" s="168"/>
      <c r="AI23" s="5"/>
      <c r="AJ23" s="5"/>
      <c r="AK23" s="166"/>
      <c r="AL23" s="5"/>
    </row>
    <row r="24" spans="1:38">
      <c r="A24" s="106"/>
      <c r="B24" s="107"/>
      <c r="C24" s="107"/>
      <c r="D24" s="107"/>
      <c r="E24" s="107"/>
      <c r="F24" s="107"/>
      <c r="G24" s="167"/>
      <c r="H24" s="167"/>
      <c r="I24" s="167"/>
      <c r="J24" s="167"/>
      <c r="K24" s="167"/>
      <c r="L24" s="167"/>
      <c r="M24" s="167"/>
      <c r="N24" s="167"/>
      <c r="O24" s="167"/>
      <c r="P24" s="167"/>
      <c r="Q24" s="167"/>
      <c r="R24" s="167"/>
      <c r="S24" s="167"/>
      <c r="T24" s="167"/>
      <c r="U24" s="167"/>
      <c r="V24" s="167"/>
      <c r="W24" s="167"/>
      <c r="X24" s="167"/>
      <c r="Y24" s="167"/>
      <c r="Z24" s="167"/>
      <c r="AA24" s="167"/>
      <c r="AB24" s="167"/>
      <c r="AC24" s="167"/>
      <c r="AD24" s="167"/>
      <c r="AE24" s="167"/>
      <c r="AF24" s="167"/>
      <c r="AG24" s="167"/>
      <c r="AH24" s="168"/>
      <c r="AI24" s="5"/>
      <c r="AJ24" s="5"/>
      <c r="AK24" s="5"/>
      <c r="AL24" s="5"/>
    </row>
    <row r="25" spans="1:38">
      <c r="A25" s="169"/>
      <c r="B25" s="170"/>
      <c r="C25" s="170"/>
      <c r="D25" s="170"/>
      <c r="E25" s="170"/>
      <c r="F25" s="170"/>
      <c r="G25" s="167"/>
      <c r="H25" s="167"/>
      <c r="I25" s="167"/>
      <c r="J25" s="167"/>
      <c r="K25" s="167"/>
      <c r="L25" s="167"/>
      <c r="M25" s="167"/>
      <c r="N25" s="167"/>
      <c r="O25" s="167"/>
      <c r="P25" s="167"/>
      <c r="Q25" s="167"/>
      <c r="R25" s="167"/>
      <c r="S25" s="167"/>
      <c r="T25" s="167"/>
      <c r="U25" s="167"/>
      <c r="V25" s="167"/>
      <c r="W25" s="167"/>
      <c r="X25" s="167"/>
      <c r="Y25" s="167"/>
      <c r="Z25" s="167"/>
      <c r="AA25" s="167"/>
      <c r="AB25" s="167"/>
      <c r="AC25" s="167"/>
      <c r="AD25" s="167"/>
      <c r="AE25" s="167"/>
      <c r="AF25" s="167"/>
      <c r="AG25" s="167"/>
      <c r="AH25" s="168"/>
      <c r="AI25" s="5"/>
      <c r="AJ25" s="5"/>
      <c r="AK25" s="5"/>
      <c r="AL25" s="5"/>
    </row>
    <row r="26" spans="1:38">
      <c r="A26" s="171"/>
      <c r="B26" s="167"/>
      <c r="C26" s="167"/>
      <c r="D26" s="167"/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77">
        <f>+S22+POLLITA!N23</f>
        <v>694394261.81975532</v>
      </c>
      <c r="V26" s="167"/>
      <c r="W26" s="167"/>
      <c r="X26" s="167"/>
      <c r="Y26" s="167"/>
      <c r="Z26" s="167"/>
      <c r="AA26" s="167"/>
      <c r="AB26" s="167"/>
      <c r="AC26" s="167"/>
      <c r="AD26" s="167"/>
      <c r="AE26" s="167"/>
      <c r="AF26" s="167"/>
      <c r="AG26" s="167"/>
      <c r="AH26" s="168"/>
      <c r="AI26" s="5"/>
      <c r="AJ26" s="5"/>
      <c r="AK26" s="5"/>
      <c r="AL26" s="5"/>
    </row>
    <row r="27" spans="1:38" s="111" customFormat="1" ht="18">
      <c r="A27" s="172" t="s">
        <v>20</v>
      </c>
      <c r="B27" s="173"/>
      <c r="C27" s="173"/>
      <c r="D27" s="173"/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08"/>
      <c r="P27" s="108"/>
      <c r="Q27" s="108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10"/>
    </row>
    <row r="28" spans="1:38" s="111" customFormat="1" ht="16.5" thickBot="1">
      <c r="A28" s="189" t="s">
        <v>21</v>
      </c>
      <c r="B28" s="190"/>
      <c r="C28" s="190"/>
      <c r="D28" s="190"/>
      <c r="E28" s="190"/>
      <c r="F28" s="190"/>
      <c r="G28" s="190"/>
      <c r="H28" s="190"/>
      <c r="I28" s="190"/>
      <c r="J28" s="190"/>
      <c r="K28" s="190"/>
      <c r="L28" s="190"/>
      <c r="M28" s="190"/>
      <c r="N28" s="190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112"/>
      <c r="AG28" s="112"/>
      <c r="AH28" s="113"/>
    </row>
    <row r="29" spans="1:38" ht="14.25" thickTop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</row>
  </sheetData>
  <mergeCells count="22">
    <mergeCell ref="T4:T5"/>
    <mergeCell ref="A28:N28"/>
    <mergeCell ref="A4:A5"/>
    <mergeCell ref="O4:O5"/>
    <mergeCell ref="P4:P5"/>
    <mergeCell ref="Q4:Q5"/>
    <mergeCell ref="U4:U5"/>
    <mergeCell ref="A2:AH2"/>
    <mergeCell ref="G3:AH3"/>
    <mergeCell ref="X4:X5"/>
    <mergeCell ref="W4:W5"/>
    <mergeCell ref="Y4:Y5"/>
    <mergeCell ref="R4:R5"/>
    <mergeCell ref="Z4:Z5"/>
    <mergeCell ref="AA4:AA5"/>
    <mergeCell ref="AB4:AB5"/>
    <mergeCell ref="AC4:AC5"/>
    <mergeCell ref="AD4:AD5"/>
    <mergeCell ref="AE4:AE5"/>
    <mergeCell ref="AF4:AF5"/>
    <mergeCell ref="V4:V5"/>
    <mergeCell ref="S4:S5"/>
  </mergeCells>
  <phoneticPr fontId="0" type="noConversion"/>
  <printOptions horizontalCentered="1" verticalCentered="1"/>
  <pageMargins left="0.82677165354330717" right="0.78740157480314965" top="1.5354330708661419" bottom="0.98425196850393704" header="0.51181102362204722" footer="0.51181102362204722"/>
  <pageSetup scale="73" orientation="landscape" r:id="rId1"/>
  <headerFooter alignWithMargins="0"/>
  <colBreaks count="1" manualBreakCount="1">
    <brk id="34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AH88"/>
  <sheetViews>
    <sheetView tabSelected="1" view="pageBreakPreview" zoomScale="115" zoomScaleNormal="115" zoomScaleSheetLayoutView="115" workbookViewId="0">
      <selection activeCell="AF18" sqref="AF18"/>
    </sheetView>
  </sheetViews>
  <sheetFormatPr baseColWidth="10" defaultColWidth="11.42578125" defaultRowHeight="13.5"/>
  <cols>
    <col min="1" max="1" width="14.28515625" style="48" customWidth="1"/>
    <col min="2" max="3" width="20.42578125" style="48" hidden="1" customWidth="1"/>
    <col min="4" max="4" width="19.140625" style="48" hidden="1" customWidth="1"/>
    <col min="5" max="7" width="18" style="48" hidden="1" customWidth="1"/>
    <col min="8" max="8" width="18.42578125" style="48" hidden="1" customWidth="1"/>
    <col min="9" max="18" width="14.28515625" style="48" hidden="1" customWidth="1"/>
    <col min="19" max="23" width="17.42578125" style="48" hidden="1" customWidth="1"/>
    <col min="24" max="27" width="17.42578125" style="48" customWidth="1"/>
    <col min="28" max="28" width="15.7109375" style="48" customWidth="1"/>
    <col min="29" max="29" width="14.7109375" style="48" customWidth="1"/>
    <col min="30" max="30" width="15" style="48" customWidth="1"/>
    <col min="31" max="31" width="16.7109375" style="48" customWidth="1"/>
    <col min="32" max="32" width="13.7109375" style="48" customWidth="1"/>
    <col min="33" max="33" width="13.42578125" style="48" customWidth="1"/>
    <col min="34" max="34" width="14.140625" style="48" customWidth="1"/>
    <col min="35" max="16384" width="11.42578125" style="48"/>
  </cols>
  <sheetData>
    <row r="1" spans="1:33" s="36" customFormat="1" ht="22.5" customHeight="1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5"/>
    </row>
    <row r="2" spans="1:33" s="36" customFormat="1" ht="61.5" customHeight="1">
      <c r="A2" s="193" t="s">
        <v>38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  <c r="AC2" s="195"/>
    </row>
    <row r="3" spans="1:33" s="36" customFormat="1" ht="12" customHeight="1" thickBot="1">
      <c r="A3" s="37"/>
      <c r="B3" s="196" t="s">
        <v>22</v>
      </c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  <c r="AB3" s="196"/>
      <c r="AC3" s="197"/>
    </row>
    <row r="4" spans="1:33" s="41" customFormat="1" ht="16.5">
      <c r="A4" s="198" t="s">
        <v>3</v>
      </c>
      <c r="B4" s="38">
        <v>2000</v>
      </c>
      <c r="C4" s="38">
        <v>2001</v>
      </c>
      <c r="D4" s="38">
        <v>2002</v>
      </c>
      <c r="E4" s="38">
        <v>2003</v>
      </c>
      <c r="F4" s="38">
        <v>2004</v>
      </c>
      <c r="G4" s="38">
        <v>2005</v>
      </c>
      <c r="H4" s="38">
        <v>2006</v>
      </c>
      <c r="I4" s="200">
        <v>2007</v>
      </c>
      <c r="J4" s="200">
        <v>2009</v>
      </c>
      <c r="K4" s="200">
        <v>2010</v>
      </c>
      <c r="L4" s="200">
        <v>2011</v>
      </c>
      <c r="M4" s="200">
        <v>2012</v>
      </c>
      <c r="N4" s="200">
        <v>2013</v>
      </c>
      <c r="O4" s="200">
        <v>2014</v>
      </c>
      <c r="P4" s="200">
        <v>2015</v>
      </c>
      <c r="Q4" s="200">
        <v>2016</v>
      </c>
      <c r="R4" s="200">
        <v>2017</v>
      </c>
      <c r="S4" s="200">
        <v>2018</v>
      </c>
      <c r="T4" s="200">
        <v>2019</v>
      </c>
      <c r="U4" s="200">
        <v>2020</v>
      </c>
      <c r="V4" s="200">
        <v>2021</v>
      </c>
      <c r="W4" s="200">
        <v>2022</v>
      </c>
      <c r="X4" s="200">
        <v>2023</v>
      </c>
      <c r="Y4" s="200">
        <v>2024</v>
      </c>
      <c r="Z4" s="200">
        <v>2025</v>
      </c>
      <c r="AA4" s="200">
        <v>2026</v>
      </c>
      <c r="AB4" s="39" t="s">
        <v>23</v>
      </c>
      <c r="AC4" s="40" t="s">
        <v>24</v>
      </c>
      <c r="AD4" s="95"/>
      <c r="AE4" s="95"/>
    </row>
    <row r="5" spans="1:33" s="41" customFormat="1" ht="17.25" thickBot="1">
      <c r="A5" s="199"/>
      <c r="B5" s="42"/>
      <c r="C5" s="42"/>
      <c r="D5" s="42"/>
      <c r="E5" s="42"/>
      <c r="F5" s="42"/>
      <c r="G5" s="42"/>
      <c r="H5" s="42"/>
      <c r="I5" s="201"/>
      <c r="J5" s="201"/>
      <c r="K5" s="201"/>
      <c r="L5" s="201"/>
      <c r="M5" s="201"/>
      <c r="N5" s="201"/>
      <c r="O5" s="201"/>
      <c r="P5" s="201"/>
      <c r="Q5" s="201"/>
      <c r="R5" s="201"/>
      <c r="S5" s="201"/>
      <c r="T5" s="201"/>
      <c r="U5" s="201"/>
      <c r="V5" s="201"/>
      <c r="W5" s="201"/>
      <c r="X5" s="201"/>
      <c r="Y5" s="201"/>
      <c r="Z5" s="201"/>
      <c r="AA5" s="201"/>
      <c r="AB5" s="43" t="s">
        <v>39</v>
      </c>
      <c r="AC5" s="44" t="s">
        <v>25</v>
      </c>
      <c r="AD5" s="95"/>
      <c r="AE5" s="95"/>
    </row>
    <row r="6" spans="1:33" ht="15">
      <c r="A6" s="45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7"/>
    </row>
    <row r="7" spans="1:33" s="36" customFormat="1" ht="18.75" customHeight="1">
      <c r="A7" s="115" t="s">
        <v>7</v>
      </c>
      <c r="B7" s="49">
        <v>2021981</v>
      </c>
      <c r="C7" s="49">
        <v>2081755</v>
      </c>
      <c r="D7" s="49">
        <v>2021500</v>
      </c>
      <c r="E7" s="49">
        <v>1977092</v>
      </c>
      <c r="F7" s="49">
        <v>1928335</v>
      </c>
      <c r="G7" s="49">
        <v>2445542</v>
      </c>
      <c r="H7" s="49">
        <v>2433592</v>
      </c>
      <c r="I7" s="49">
        <v>2378434</v>
      </c>
      <c r="J7" s="49">
        <f>+datospollita!B171</f>
        <v>2770924</v>
      </c>
      <c r="K7" s="49">
        <f>+datospollita!B183</f>
        <v>2403673</v>
      </c>
      <c r="L7" s="49">
        <f>+datospollita!B195</f>
        <v>2626946</v>
      </c>
      <c r="M7" s="49">
        <f>+datospollita!B207</f>
        <v>2916535</v>
      </c>
      <c r="N7" s="49">
        <f>+datospollita!B219</f>
        <v>2847549.9981024642</v>
      </c>
      <c r="O7" s="49">
        <f>+datospollita!B231</f>
        <v>2849367</v>
      </c>
      <c r="P7" s="49">
        <f>+datospollita!B243</f>
        <v>2916091.3</v>
      </c>
      <c r="Q7" s="49">
        <f>+datospollita!B255</f>
        <v>3061186</v>
      </c>
      <c r="R7" s="49">
        <v>3643128</v>
      </c>
      <c r="S7" s="49">
        <f>+datospollita!B279</f>
        <v>3324266</v>
      </c>
      <c r="T7" s="49">
        <f>+datospollita!B291</f>
        <v>3637092</v>
      </c>
      <c r="U7" s="49">
        <f>+datospollita!B303</f>
        <v>4240436</v>
      </c>
      <c r="V7" s="49">
        <f>+datospollita!B315</f>
        <v>4125629</v>
      </c>
      <c r="W7" s="49">
        <f>+datospollita!B327</f>
        <v>4076611</v>
      </c>
      <c r="X7" s="49">
        <f>+datospollita!B339</f>
        <v>3431920</v>
      </c>
      <c r="Y7" s="49">
        <f>+datospollita!B351</f>
        <v>4477528</v>
      </c>
      <c r="Z7" s="49">
        <f>+datospollita!B363</f>
        <v>5089915</v>
      </c>
      <c r="AA7" s="49">
        <f>+datospollita!B375</f>
        <v>4108441</v>
      </c>
      <c r="AB7" s="50">
        <f>(AA7-Z7)/Z7</f>
        <v>-0.19282718866621545</v>
      </c>
      <c r="AC7" s="97">
        <f>+(AA7-Z19)/Z19</f>
        <v>-6.757262189589254E-2</v>
      </c>
      <c r="AD7" s="51"/>
      <c r="AE7" s="51"/>
      <c r="AF7" s="51"/>
      <c r="AG7" s="51"/>
    </row>
    <row r="8" spans="1:33" s="36" customFormat="1">
      <c r="A8" s="115" t="s">
        <v>8</v>
      </c>
      <c r="B8" s="49">
        <v>1600360</v>
      </c>
      <c r="C8" s="49">
        <v>1847198</v>
      </c>
      <c r="D8" s="49">
        <v>1749876</v>
      </c>
      <c r="E8" s="49">
        <v>2227609</v>
      </c>
      <c r="F8" s="49">
        <v>1922272</v>
      </c>
      <c r="G8" s="49">
        <v>2412500</v>
      </c>
      <c r="H8" s="49">
        <f>datospollita!B134</f>
        <v>2120896</v>
      </c>
      <c r="I8" s="49">
        <f>datospollita!B146</f>
        <v>2340427</v>
      </c>
      <c r="J8" s="49">
        <f>+datospollita!B170</f>
        <v>2578640</v>
      </c>
      <c r="K8" s="49">
        <f>+datospollita!B182</f>
        <v>2152768</v>
      </c>
      <c r="L8" s="49">
        <f>+datospollita!B194</f>
        <v>2705367</v>
      </c>
      <c r="M8" s="49">
        <f>+datospollita!B206</f>
        <v>2785719</v>
      </c>
      <c r="N8" s="49">
        <f>+datospollita!B218</f>
        <v>2892856</v>
      </c>
      <c r="O8" s="49">
        <f>+datospollita!B232</f>
        <v>2675985</v>
      </c>
      <c r="P8" s="49">
        <f>+datospollita!B244</f>
        <v>3125910</v>
      </c>
      <c r="Q8" s="49">
        <f>+datospollita!B256</f>
        <v>3338767</v>
      </c>
      <c r="R8" s="49">
        <f>+datospollita!B268</f>
        <v>3321023</v>
      </c>
      <c r="S8" s="49">
        <f>+datospollita!B280</f>
        <v>3311956</v>
      </c>
      <c r="T8" s="49">
        <f>+datospollita!B292</f>
        <v>3805525</v>
      </c>
      <c r="U8" s="49">
        <f>+datospollita!B304</f>
        <v>3809311</v>
      </c>
      <c r="V8" s="49">
        <f>+datospollita!B316</f>
        <v>3335989</v>
      </c>
      <c r="W8" s="49">
        <f>+datospollita!B328</f>
        <v>4094928</v>
      </c>
      <c r="X8" s="49">
        <f>+datospollita!B340</f>
        <v>3832051</v>
      </c>
      <c r="Y8" s="49">
        <f>+datospollita!B352</f>
        <v>4714320</v>
      </c>
      <c r="Z8" s="49">
        <f>+datospollita!B364</f>
        <v>4410092</v>
      </c>
      <c r="AA8" s="49">
        <f>+datospollita!B376</f>
        <v>4024224.8716129037</v>
      </c>
      <c r="AB8" s="50">
        <f>(AA8-Z8)/Z8</f>
        <v>-8.7496389732254182E-2</v>
      </c>
      <c r="AC8" s="97">
        <f>+(AA8-AA7)/AA7</f>
        <v>-2.049831758253224E-2</v>
      </c>
      <c r="AD8" s="96"/>
      <c r="AE8" s="51"/>
      <c r="AF8" s="51"/>
      <c r="AG8" s="51"/>
    </row>
    <row r="9" spans="1:33" s="36" customFormat="1">
      <c r="A9" s="115" t="s">
        <v>9</v>
      </c>
      <c r="B9" s="49">
        <v>1809360</v>
      </c>
      <c r="C9" s="49">
        <v>2063696</v>
      </c>
      <c r="D9" s="49">
        <v>1827143</v>
      </c>
      <c r="E9" s="49">
        <v>2032344</v>
      </c>
      <c r="F9" s="49">
        <v>1968525</v>
      </c>
      <c r="G9" s="49">
        <v>2665040</v>
      </c>
      <c r="H9" s="49">
        <f>datospollita!B135</f>
        <v>2433592</v>
      </c>
      <c r="I9" s="49">
        <f>datospollita!B147</f>
        <v>2378370</v>
      </c>
      <c r="J9" s="49">
        <f>+datospollita!B171</f>
        <v>2770924</v>
      </c>
      <c r="K9" s="49">
        <f>+datospollita!B183</f>
        <v>2403673</v>
      </c>
      <c r="L9" s="49">
        <f>+datospollita!B195</f>
        <v>2626946</v>
      </c>
      <c r="M9" s="49">
        <f>+datospollita!B207</f>
        <v>2916535</v>
      </c>
      <c r="N9" s="49">
        <f>+datospollita!B219</f>
        <v>2847549.9981024642</v>
      </c>
      <c r="O9" s="49">
        <f>+datospollita!B233</f>
        <v>3037867</v>
      </c>
      <c r="P9" s="49">
        <f>+datospollita!B245</f>
        <v>3397256</v>
      </c>
      <c r="Q9" s="49">
        <f>+datospollita!B257</f>
        <v>3406124</v>
      </c>
      <c r="R9" s="49">
        <f>+datospollita!B269</f>
        <v>4092980</v>
      </c>
      <c r="S9" s="49">
        <f>+datospollita!B281</f>
        <v>3516660</v>
      </c>
      <c r="T9" s="49">
        <f>+datospollita!B293</f>
        <v>4006446</v>
      </c>
      <c r="U9" s="49">
        <f>+datospollita!B305</f>
        <v>4280349</v>
      </c>
      <c r="V9" s="49">
        <f>+datospollita!B317</f>
        <v>4556887</v>
      </c>
      <c r="W9" s="49">
        <f>+datospollita!B329</f>
        <v>4607376</v>
      </c>
      <c r="X9" s="49">
        <f>+datospollita!B341</f>
        <v>5018633</v>
      </c>
      <c r="Y9" s="49">
        <f>+datospollita!B353</f>
        <v>4595255</v>
      </c>
      <c r="Z9" s="49">
        <f>+datospollita!B365</f>
        <v>4943128</v>
      </c>
      <c r="AA9" s="49">
        <f>+datospollita!B377</f>
        <v>4103289</v>
      </c>
      <c r="AB9" s="50">
        <f>(AA9-Z9)/Z9</f>
        <v>-0.16990031413307524</v>
      </c>
      <c r="AC9" s="97">
        <f>+(AA9-AA8)/AA8</f>
        <v>1.9647045309226854E-2</v>
      </c>
      <c r="AD9" s="96"/>
      <c r="AE9" s="51"/>
      <c r="AF9" s="51"/>
      <c r="AG9" s="51"/>
    </row>
    <row r="10" spans="1:33" s="36" customFormat="1" ht="15.75" customHeight="1">
      <c r="A10" s="133" t="s">
        <v>40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101">
        <f>SUM(V7:V8)</f>
        <v>7461618</v>
      </c>
      <c r="W10" s="101">
        <f t="shared" ref="W10:AA10" si="0">SUM(W7:W8)</f>
        <v>8171539</v>
      </c>
      <c r="X10" s="101">
        <f>SUM(X7:X9)</f>
        <v>12282604</v>
      </c>
      <c r="Y10" s="101">
        <f t="shared" ref="Y10:AA10" si="1">SUM(Y7:Y9)</f>
        <v>13787103</v>
      </c>
      <c r="Z10" s="101">
        <f t="shared" si="1"/>
        <v>14443135</v>
      </c>
      <c r="AA10" s="101">
        <f t="shared" si="1"/>
        <v>12235954.871612903</v>
      </c>
      <c r="AB10" s="50"/>
      <c r="AC10" s="97"/>
      <c r="AD10" s="51"/>
      <c r="AE10" s="51"/>
      <c r="AF10" s="51"/>
      <c r="AG10" s="51"/>
    </row>
    <row r="11" spans="1:33" s="36" customFormat="1">
      <c r="A11" s="115" t="s">
        <v>10</v>
      </c>
      <c r="B11" s="49">
        <v>1778996</v>
      </c>
      <c r="C11" s="49">
        <v>1735236</v>
      </c>
      <c r="D11" s="49">
        <v>1925382</v>
      </c>
      <c r="E11" s="49">
        <v>1854763</v>
      </c>
      <c r="F11" s="49">
        <v>1992746</v>
      </c>
      <c r="G11" s="49">
        <v>2358063</v>
      </c>
      <c r="H11" s="49">
        <f>datospollita!B134</f>
        <v>2120896</v>
      </c>
      <c r="I11" s="49">
        <f>datospollita!B146</f>
        <v>2340427</v>
      </c>
      <c r="J11" s="49">
        <f>+datospollita!B170</f>
        <v>2578640</v>
      </c>
      <c r="K11" s="49">
        <f>+datospollita!B182</f>
        <v>2152768</v>
      </c>
      <c r="L11" s="49">
        <f>+datospollita!B194</f>
        <v>2705367</v>
      </c>
      <c r="M11" s="49">
        <f>+datospollita!B206</f>
        <v>2785719</v>
      </c>
      <c r="N11" s="49">
        <f>+datospollita!B218</f>
        <v>2892856</v>
      </c>
      <c r="O11" s="49">
        <f>+datospollita!B232</f>
        <v>2675985</v>
      </c>
      <c r="P11" s="49">
        <f>+datospollita!B244</f>
        <v>3125910</v>
      </c>
      <c r="Q11" s="49">
        <f>+datospollita!B256</f>
        <v>3338767</v>
      </c>
      <c r="R11" s="49">
        <f>+datospollita!B268</f>
        <v>3321023</v>
      </c>
      <c r="S11" s="49">
        <f>+datospollita!B280</f>
        <v>3311956</v>
      </c>
      <c r="T11" s="140">
        <f>+datospollita!B292</f>
        <v>3805525</v>
      </c>
      <c r="U11" s="49">
        <f>+datospollita!B306</f>
        <v>3573210</v>
      </c>
      <c r="V11" s="49">
        <f>+datospollita!B318</f>
        <v>4252512</v>
      </c>
      <c r="W11" s="49">
        <f>+datospollita!B330</f>
        <v>3923764</v>
      </c>
      <c r="X11" s="49">
        <f>+datospollita!B342</f>
        <v>4125232</v>
      </c>
      <c r="Y11" s="49">
        <f>+datospollita!B354</f>
        <v>5165118</v>
      </c>
      <c r="Z11" s="49">
        <f>+datospollita!B366</f>
        <v>4749190</v>
      </c>
      <c r="AA11" s="49"/>
      <c r="AB11" s="50"/>
      <c r="AC11" s="97"/>
      <c r="AD11" s="96"/>
      <c r="AE11" s="51"/>
      <c r="AF11" s="51"/>
      <c r="AG11" s="51"/>
    </row>
    <row r="12" spans="1:33" s="36" customFormat="1">
      <c r="A12" s="115" t="s">
        <v>11</v>
      </c>
      <c r="B12" s="49">
        <v>2082363</v>
      </c>
      <c r="C12" s="49">
        <v>1874224</v>
      </c>
      <c r="D12" s="49">
        <v>2177417</v>
      </c>
      <c r="E12" s="49">
        <v>1878104</v>
      </c>
      <c r="F12" s="49">
        <v>2011476</v>
      </c>
      <c r="G12" s="49">
        <v>2549571</v>
      </c>
      <c r="H12" s="49">
        <f>datospollita!B135</f>
        <v>2433592</v>
      </c>
      <c r="I12" s="49">
        <f>datospollita!B147</f>
        <v>2378370</v>
      </c>
      <c r="J12" s="49">
        <f>+datospollita!B171</f>
        <v>2770924</v>
      </c>
      <c r="K12" s="49">
        <f>+datospollita!B183</f>
        <v>2403673</v>
      </c>
      <c r="L12" s="49">
        <f>+datospollita!B195</f>
        <v>2626946</v>
      </c>
      <c r="M12" s="49">
        <f>+datospollita!B207</f>
        <v>2916535</v>
      </c>
      <c r="N12" s="49">
        <f>+datospollita!B219</f>
        <v>2847549.9981024642</v>
      </c>
      <c r="O12" s="49">
        <f>+datospollita!B235</f>
        <v>2857758</v>
      </c>
      <c r="P12" s="49">
        <f>+datospollita!B247</f>
        <v>2787336.2401433727</v>
      </c>
      <c r="Q12" s="49">
        <f>+datospollita!B259</f>
        <v>3159343</v>
      </c>
      <c r="R12" s="49">
        <f>+datospollita!B271</f>
        <v>4050246</v>
      </c>
      <c r="S12" s="49">
        <f>+datospollita!B283</f>
        <v>3532544</v>
      </c>
      <c r="T12" s="49">
        <f>+datospollita!B295</f>
        <v>4051797</v>
      </c>
      <c r="U12" s="49">
        <f>+datospollita!B307</f>
        <v>4059728</v>
      </c>
      <c r="V12" s="49">
        <f>+datospollita!B319</f>
        <v>3417150</v>
      </c>
      <c r="W12" s="49">
        <f>+datospollita!B331</f>
        <v>4357809</v>
      </c>
      <c r="X12" s="49">
        <f>+datospollita!B343</f>
        <v>4457006</v>
      </c>
      <c r="Y12" s="49">
        <f>+datospollita!B355</f>
        <v>4806398</v>
      </c>
      <c r="Z12" s="49">
        <f>+datospollita!B367</f>
        <v>5117172</v>
      </c>
      <c r="AA12" s="49"/>
      <c r="AB12" s="50"/>
      <c r="AC12" s="97"/>
      <c r="AD12" s="96"/>
      <c r="AE12" s="51"/>
      <c r="AF12" s="51"/>
      <c r="AG12" s="51"/>
    </row>
    <row r="13" spans="1:33" s="36" customFormat="1">
      <c r="A13" s="115" t="s">
        <v>12</v>
      </c>
      <c r="B13" s="49">
        <v>2050904</v>
      </c>
      <c r="C13" s="49">
        <v>1640312</v>
      </c>
      <c r="D13" s="49">
        <v>2154131</v>
      </c>
      <c r="E13" s="49">
        <v>1872281</v>
      </c>
      <c r="F13" s="49">
        <v>1929289</v>
      </c>
      <c r="G13" s="49">
        <v>2531359</v>
      </c>
      <c r="H13" s="49">
        <f>datospollita!B140</f>
        <v>2305102</v>
      </c>
      <c r="I13" s="49">
        <f>datospollita!B152</f>
        <v>2112732</v>
      </c>
      <c r="J13" s="49">
        <f>+datospollita!B176</f>
        <v>2585389</v>
      </c>
      <c r="K13" s="49">
        <f>+datospollita!B188</f>
        <v>2104664</v>
      </c>
      <c r="L13" s="49">
        <f>+datospollita!B200</f>
        <v>2636227</v>
      </c>
      <c r="M13" s="49">
        <f>+datospollita!B212</f>
        <v>2491273</v>
      </c>
      <c r="N13" s="49">
        <f>+datospollita!B224</f>
        <v>2624831.1039426527</v>
      </c>
      <c r="O13" s="49">
        <f>+datospollita!B236</f>
        <v>2810269</v>
      </c>
      <c r="P13" s="49">
        <f>+datospollita!B248</f>
        <v>3521943.5806451617</v>
      </c>
      <c r="Q13" s="49">
        <f>+datospollita!B260</f>
        <v>3344447</v>
      </c>
      <c r="R13" s="49">
        <f>+datospollita!B272</f>
        <v>3623965</v>
      </c>
      <c r="S13" s="49">
        <f>+datospollita!B284</f>
        <v>3400505</v>
      </c>
      <c r="T13" s="49">
        <f>+datospollita!B296</f>
        <v>3544060</v>
      </c>
      <c r="U13" s="49">
        <f>+datospollita!B308</f>
        <v>4280472</v>
      </c>
      <c r="V13" s="49">
        <f>+datospollita!B320</f>
        <v>3096227</v>
      </c>
      <c r="W13" s="49">
        <f>+datospollita!B332</f>
        <v>4087695</v>
      </c>
      <c r="X13" s="49">
        <f>+datospollita!B344</f>
        <v>4663722</v>
      </c>
      <c r="Y13" s="49">
        <f>+datospollita!B356</f>
        <v>4031173</v>
      </c>
      <c r="Z13" s="49">
        <f>+datospollita!B368</f>
        <v>4874880</v>
      </c>
      <c r="AA13" s="49"/>
      <c r="AB13" s="50"/>
      <c r="AC13" s="97"/>
      <c r="AD13" s="96"/>
      <c r="AE13" s="51"/>
      <c r="AF13" s="51"/>
      <c r="AG13" s="51"/>
    </row>
    <row r="14" spans="1:33" s="138" customFormat="1">
      <c r="A14" s="134" t="s">
        <v>13</v>
      </c>
      <c r="B14" s="135">
        <v>1659555</v>
      </c>
      <c r="C14" s="135">
        <v>1758250</v>
      </c>
      <c r="D14" s="135">
        <v>1973323</v>
      </c>
      <c r="E14" s="135">
        <v>1825546</v>
      </c>
      <c r="F14" s="135">
        <v>2152834</v>
      </c>
      <c r="G14" s="135">
        <v>2129548</v>
      </c>
      <c r="H14" s="135">
        <f>datospollita!B137</f>
        <v>1894240</v>
      </c>
      <c r="I14" s="135">
        <f>datospollita!B149</f>
        <v>2117412</v>
      </c>
      <c r="J14" s="135">
        <f>+datospollita!B173</f>
        <v>2727652</v>
      </c>
      <c r="K14" s="135">
        <f>+datospollita!B185</f>
        <v>2645450</v>
      </c>
      <c r="L14" s="135">
        <f>+datospollita!B197</f>
        <v>2732942</v>
      </c>
      <c r="M14" s="135">
        <f>+datospollita!B209</f>
        <v>2996833</v>
      </c>
      <c r="N14" s="135">
        <f>+datospollita!B221</f>
        <v>2791119</v>
      </c>
      <c r="O14" s="135">
        <f>+datospollita!B237</f>
        <v>2783948</v>
      </c>
      <c r="P14" s="135">
        <f>+datospollita!B249</f>
        <v>3348086</v>
      </c>
      <c r="Q14" s="135">
        <f>+datospollita!B261</f>
        <v>3263321</v>
      </c>
      <c r="R14" s="135">
        <f>+datospollita!B273</f>
        <v>3204157</v>
      </c>
      <c r="S14" s="135">
        <f>+datospollita!B285</f>
        <v>3259545</v>
      </c>
      <c r="T14" s="135">
        <f>+datospollita!B297</f>
        <v>4123795</v>
      </c>
      <c r="U14" s="135">
        <f>+datospollita!B309</f>
        <v>4292835</v>
      </c>
      <c r="V14" s="135">
        <f>+datospollita!B321</f>
        <v>4022722.94</v>
      </c>
      <c r="W14" s="135">
        <f>+datospollita!B333</f>
        <v>3860585</v>
      </c>
      <c r="X14" s="135">
        <f>+datospollita!B345</f>
        <v>4277425</v>
      </c>
      <c r="Y14" s="49">
        <f>+datospollita!B357</f>
        <v>4826003</v>
      </c>
      <c r="Z14" s="49">
        <f>+datospollita!B369</f>
        <v>5276370.9587096768</v>
      </c>
      <c r="AA14" s="49"/>
      <c r="AB14" s="50"/>
      <c r="AC14" s="97"/>
      <c r="AD14" s="136"/>
      <c r="AE14" s="137"/>
      <c r="AF14" s="137"/>
      <c r="AG14" s="137"/>
    </row>
    <row r="15" spans="1:33" s="138" customFormat="1">
      <c r="A15" s="115" t="s">
        <v>14</v>
      </c>
      <c r="B15" s="49">
        <v>1992224</v>
      </c>
      <c r="C15" s="49">
        <v>1590016</v>
      </c>
      <c r="D15" s="49">
        <v>1824268</v>
      </c>
      <c r="E15" s="49">
        <v>1881979</v>
      </c>
      <c r="F15" s="49">
        <v>2239845</v>
      </c>
      <c r="G15" s="49">
        <v>2621080</v>
      </c>
      <c r="H15" s="49">
        <v>2106971</v>
      </c>
      <c r="I15" s="49">
        <v>2142782</v>
      </c>
      <c r="J15" s="49">
        <v>2655188</v>
      </c>
      <c r="K15" s="49">
        <v>2934411</v>
      </c>
      <c r="L15" s="49">
        <v>2250256</v>
      </c>
      <c r="M15" s="49">
        <v>2824079</v>
      </c>
      <c r="N15" s="49">
        <v>2830928.0071684578</v>
      </c>
      <c r="O15" s="49">
        <v>3211549</v>
      </c>
      <c r="P15" s="49">
        <v>2836497.6</v>
      </c>
      <c r="Q15" s="49">
        <v>3193535</v>
      </c>
      <c r="R15" s="49">
        <v>3763687</v>
      </c>
      <c r="S15" s="49">
        <v>2834104</v>
      </c>
      <c r="T15" s="49">
        <f>+datospollita!B298</f>
        <v>4358592.54</v>
      </c>
      <c r="U15" s="49">
        <f>+datospollita!B310</f>
        <v>4235398</v>
      </c>
      <c r="V15" s="49">
        <f>+datospollita!B322</f>
        <v>4532517</v>
      </c>
      <c r="W15" s="49">
        <f>+datospollita!B334</f>
        <v>4149983</v>
      </c>
      <c r="X15" s="49">
        <f>+datospollita!B346</f>
        <v>4037480</v>
      </c>
      <c r="Y15" s="49">
        <f>+datospollita!B358</f>
        <v>4375133</v>
      </c>
      <c r="Z15" s="49">
        <f>+datospollita!B370</f>
        <v>4603112</v>
      </c>
      <c r="AA15" s="49"/>
      <c r="AB15" s="50"/>
      <c r="AC15" s="97"/>
      <c r="AD15" s="136"/>
      <c r="AE15" s="137"/>
      <c r="AF15" s="137"/>
      <c r="AG15" s="137"/>
    </row>
    <row r="16" spans="1:33" s="36" customFormat="1">
      <c r="A16" s="115" t="s">
        <v>15</v>
      </c>
      <c r="B16" s="49">
        <v>1629226</v>
      </c>
      <c r="C16" s="49">
        <v>1305773</v>
      </c>
      <c r="D16" s="49">
        <v>1887149</v>
      </c>
      <c r="E16" s="49">
        <v>1804435</v>
      </c>
      <c r="F16" s="49">
        <v>2271063</v>
      </c>
      <c r="G16" s="49">
        <v>2731081</v>
      </c>
      <c r="H16" s="49">
        <f>datospollita!B141</f>
        <v>2050783</v>
      </c>
      <c r="I16" s="49">
        <f>datospollita!B153</f>
        <v>2274597</v>
      </c>
      <c r="J16" s="49">
        <f>+datospollita!B177</f>
        <v>2676484</v>
      </c>
      <c r="K16" s="49">
        <f>+datospollita!B189</f>
        <v>2606041</v>
      </c>
      <c r="L16" s="49">
        <f>+datospollita!B201</f>
        <v>2027521</v>
      </c>
      <c r="M16" s="49">
        <f>+datospollita!B213</f>
        <v>2576433</v>
      </c>
      <c r="N16" s="49">
        <f>+datospollita!B225</f>
        <v>3231208</v>
      </c>
      <c r="O16" s="49">
        <f>+datospollita!B239</f>
        <v>3180213.9408602151</v>
      </c>
      <c r="P16" s="49">
        <f>+datospollita!B251</f>
        <v>2889443.476702509</v>
      </c>
      <c r="Q16" s="49">
        <f>+datospollita!B263</f>
        <v>3420744</v>
      </c>
      <c r="R16" s="49">
        <f>+datospollita!B275</f>
        <v>3348808</v>
      </c>
      <c r="S16" s="49">
        <f>+datospollita!B287</f>
        <v>3232848</v>
      </c>
      <c r="T16" s="49">
        <f>+datospollita!B299</f>
        <v>4173664</v>
      </c>
      <c r="U16" s="49">
        <f>+datospollita!B311</f>
        <v>3899805</v>
      </c>
      <c r="V16" s="49">
        <f>+datospollita!B323</f>
        <v>3529455</v>
      </c>
      <c r="W16" s="49">
        <f>+datospollita!B335</f>
        <v>3959712</v>
      </c>
      <c r="X16" s="49">
        <f>+datospollita!B347</f>
        <v>4096608</v>
      </c>
      <c r="Y16" s="49">
        <f>+datospollita!B359</f>
        <v>4852530</v>
      </c>
      <c r="Z16" s="49">
        <f>+datospollita!B371</f>
        <v>5205724</v>
      </c>
      <c r="AA16" s="49"/>
      <c r="AB16" s="50"/>
      <c r="AC16" s="97"/>
      <c r="AD16" s="51"/>
      <c r="AE16" s="51"/>
      <c r="AF16" s="51"/>
      <c r="AG16" s="51"/>
    </row>
    <row r="17" spans="1:33" s="36" customFormat="1">
      <c r="A17" s="115" t="s">
        <v>16</v>
      </c>
      <c r="B17" s="49">
        <v>1861998</v>
      </c>
      <c r="C17" s="49">
        <v>1458530</v>
      </c>
      <c r="D17" s="49">
        <v>2370868</v>
      </c>
      <c r="E17" s="49">
        <v>1925035</v>
      </c>
      <c r="F17" s="49">
        <v>2163184</v>
      </c>
      <c r="G17" s="49">
        <v>2321495</v>
      </c>
      <c r="H17" s="49">
        <f>datospollita!B142</f>
        <v>2106971</v>
      </c>
      <c r="I17" s="49">
        <f>datospollita!B154</f>
        <v>2142782</v>
      </c>
      <c r="J17" s="49">
        <f>+datospollita!B178</f>
        <v>2655188</v>
      </c>
      <c r="K17" s="49">
        <f>+datospollita!B190</f>
        <v>2934411</v>
      </c>
      <c r="L17" s="49">
        <f>+datospollita!B202</f>
        <v>2250256</v>
      </c>
      <c r="M17" s="49">
        <f>+datospollita!B214</f>
        <v>2824079</v>
      </c>
      <c r="N17" s="49">
        <f>+datospollita!B226</f>
        <v>2830928.0071684578</v>
      </c>
      <c r="O17" s="49">
        <f>+datospollita!B240</f>
        <v>3056879.4</v>
      </c>
      <c r="P17" s="49">
        <f>+datospollita!B252</f>
        <v>3138278</v>
      </c>
      <c r="Q17" s="49">
        <f>+datospollita!B264</f>
        <v>3780991</v>
      </c>
      <c r="R17" s="49">
        <f>+datospollita!B276</f>
        <v>3516120</v>
      </c>
      <c r="S17" s="49">
        <f>+datospollita!B288</f>
        <v>3673863</v>
      </c>
      <c r="T17" s="49">
        <f>+datospollita!B300</f>
        <v>4387275</v>
      </c>
      <c r="U17" s="49">
        <f>+datospollita!B312</f>
        <v>4609060</v>
      </c>
      <c r="V17" s="49">
        <f>+datospollita!B324</f>
        <v>3330345</v>
      </c>
      <c r="W17" s="49">
        <f>+datospollita!B336</f>
        <v>4364261</v>
      </c>
      <c r="X17" s="49">
        <f>+datospollita!B348</f>
        <v>4593167</v>
      </c>
      <c r="Y17" s="49">
        <f>+datospollita!B360</f>
        <v>4854936</v>
      </c>
      <c r="Z17" s="49">
        <f>+datospollita!B372</f>
        <v>4993584.24</v>
      </c>
      <c r="AA17" s="49"/>
      <c r="AB17" s="50"/>
      <c r="AC17" s="97"/>
      <c r="AD17" s="51"/>
      <c r="AE17" s="51"/>
      <c r="AF17" s="51"/>
      <c r="AG17" s="51"/>
    </row>
    <row r="18" spans="1:33" s="36" customFormat="1">
      <c r="A18" s="115" t="s">
        <v>17</v>
      </c>
      <c r="B18" s="49">
        <v>2062171</v>
      </c>
      <c r="C18" s="49">
        <v>1633425</v>
      </c>
      <c r="D18" s="49">
        <v>2107114</v>
      </c>
      <c r="E18" s="49">
        <v>1935031</v>
      </c>
      <c r="F18" s="49">
        <v>2249206</v>
      </c>
      <c r="G18" s="49">
        <v>2108797</v>
      </c>
      <c r="H18" s="49">
        <f>datospollita!B143</f>
        <v>2247249</v>
      </c>
      <c r="I18" s="49">
        <f>datospollita!B155</f>
        <v>2370339</v>
      </c>
      <c r="J18" s="49">
        <f>+datospollita!B179</f>
        <v>2233579</v>
      </c>
      <c r="K18" s="49">
        <f>+datospollita!B191</f>
        <v>2855798</v>
      </c>
      <c r="L18" s="49">
        <f>+datospollita!B203</f>
        <v>2689489</v>
      </c>
      <c r="M18" s="49">
        <f>+datospollita!B215</f>
        <v>2320746</v>
      </c>
      <c r="N18" s="49">
        <f>+datospollita!B227</f>
        <v>2840339</v>
      </c>
      <c r="O18" s="49">
        <f>+datospollita!B241</f>
        <v>2949577</v>
      </c>
      <c r="P18" s="49">
        <f>+datospollita!B253</f>
        <v>3129468.3727598544</v>
      </c>
      <c r="Q18" s="49">
        <f>+datospollita!B265</f>
        <v>3608739</v>
      </c>
      <c r="R18" s="49">
        <f>+datospollita!B277</f>
        <v>3766243</v>
      </c>
      <c r="S18" s="49">
        <f>+datospollita!B289</f>
        <v>4449785</v>
      </c>
      <c r="T18" s="49">
        <f>+datospollita!B301</f>
        <v>3652347</v>
      </c>
      <c r="U18" s="49">
        <f>+datospollita!B313</f>
        <v>4436519</v>
      </c>
      <c r="V18" s="49">
        <f>+datospollita!B325</f>
        <v>4000052</v>
      </c>
      <c r="W18" s="49">
        <f>+datospollita!B337</f>
        <v>4245151</v>
      </c>
      <c r="X18" s="49">
        <f>+datospollita!B349</f>
        <v>4601883</v>
      </c>
      <c r="Y18" s="49">
        <f>+datospollita!B361</f>
        <v>4986949</v>
      </c>
      <c r="Z18" s="49">
        <f>+datospollita!B373</f>
        <v>4596384</v>
      </c>
      <c r="AA18" s="49"/>
      <c r="AB18" s="50"/>
      <c r="AC18" s="97"/>
      <c r="AD18" s="51"/>
      <c r="AE18" s="51"/>
      <c r="AF18" s="51"/>
      <c r="AG18" s="51"/>
    </row>
    <row r="19" spans="1:33" s="36" customFormat="1">
      <c r="A19" s="115" t="s">
        <v>18</v>
      </c>
      <c r="B19" s="49">
        <v>2054740</v>
      </c>
      <c r="C19" s="49">
        <v>1838436</v>
      </c>
      <c r="D19" s="49">
        <v>2056166</v>
      </c>
      <c r="E19" s="49">
        <v>2114087</v>
      </c>
      <c r="F19" s="49">
        <v>2369812</v>
      </c>
      <c r="G19" s="49">
        <v>2120896</v>
      </c>
      <c r="H19" s="49">
        <f>datospollita!B142</f>
        <v>2106971</v>
      </c>
      <c r="I19" s="49">
        <v>2242497</v>
      </c>
      <c r="J19" s="49">
        <f>+datospollita!B178</f>
        <v>2655188</v>
      </c>
      <c r="K19" s="49">
        <f>+datospollita!B190</f>
        <v>2934411</v>
      </c>
      <c r="L19" s="49">
        <f>+datospollita!B202</f>
        <v>2250256</v>
      </c>
      <c r="M19" s="49">
        <f>+datospollita!B214</f>
        <v>2824079</v>
      </c>
      <c r="N19" s="49">
        <f>+datospollita!B226</f>
        <v>2830928.0071684578</v>
      </c>
      <c r="O19" s="49">
        <f>+datospollita!B242</f>
        <v>3089172</v>
      </c>
      <c r="P19" s="49">
        <f>+datospollita!B254</f>
        <v>3110934</v>
      </c>
      <c r="Q19" s="49">
        <f>+datospollita!B266</f>
        <v>3801519</v>
      </c>
      <c r="R19" s="49">
        <f>+datospollita!B278</f>
        <v>3369485</v>
      </c>
      <c r="S19" s="49">
        <f>+datospollita!B290</f>
        <v>3447082</v>
      </c>
      <c r="T19" s="49">
        <f>+datospollita!B302</f>
        <v>4073026</v>
      </c>
      <c r="U19" s="49">
        <f>+datospollita!B314</f>
        <v>4234517</v>
      </c>
      <c r="V19" s="49">
        <f>+datospollita!B326</f>
        <v>3065877</v>
      </c>
      <c r="W19" s="49">
        <f>+datospollita!B338</f>
        <v>3969224</v>
      </c>
      <c r="X19" s="49">
        <f>+datospollita!B350</f>
        <v>4273261</v>
      </c>
      <c r="Y19" s="49">
        <f>+datospollita!B362</f>
        <v>4611552</v>
      </c>
      <c r="Z19" s="49">
        <f>+datospollita!B374</f>
        <v>4406178</v>
      </c>
      <c r="AA19" s="49"/>
      <c r="AB19" s="50"/>
      <c r="AC19" s="97"/>
      <c r="AD19" s="51"/>
      <c r="AE19" s="51"/>
      <c r="AF19" s="51"/>
      <c r="AG19" s="51"/>
    </row>
    <row r="20" spans="1:33" s="36" customFormat="1" ht="18.75" customHeight="1">
      <c r="A20" s="133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50"/>
      <c r="AC20" s="97"/>
      <c r="AD20" s="51"/>
      <c r="AE20" s="51"/>
      <c r="AF20" s="51"/>
      <c r="AG20" s="51"/>
    </row>
    <row r="21" spans="1:33" s="36" customFormat="1" ht="14.25">
      <c r="A21" s="115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101"/>
      <c r="U21" s="101"/>
      <c r="V21" s="101"/>
      <c r="W21" s="101"/>
      <c r="X21" s="101"/>
      <c r="Y21" s="101"/>
      <c r="Z21" s="101"/>
      <c r="AA21" s="101"/>
      <c r="AB21" s="50"/>
      <c r="AC21" s="120"/>
      <c r="AD21" s="51"/>
      <c r="AE21" s="51"/>
      <c r="AF21" s="51"/>
      <c r="AG21" s="51"/>
    </row>
    <row r="22" spans="1:33" s="36" customFormat="1" ht="14.25" thickBot="1">
      <c r="A22" s="52"/>
      <c r="B22" s="53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5"/>
      <c r="AC22" s="56"/>
      <c r="AE22" s="51"/>
    </row>
    <row r="23" spans="1:33" s="62" customFormat="1" ht="21" customHeight="1" thickBot="1">
      <c r="A23" s="57" t="s">
        <v>19</v>
      </c>
      <c r="B23" s="58">
        <f>SUM(B7:B21)</f>
        <v>22603878</v>
      </c>
      <c r="C23" s="58">
        <f>SUM(C7:C21)</f>
        <v>20826851</v>
      </c>
      <c r="D23" s="58">
        <f>SUM(D7:D22)</f>
        <v>24074337</v>
      </c>
      <c r="E23" s="58" t="e">
        <f>SUM(E7:E21)-#REF!</f>
        <v>#REF!</v>
      </c>
      <c r="F23" s="58">
        <f>SUM(F7:F21)</f>
        <v>25198587</v>
      </c>
      <c r="G23" s="58">
        <f>SUM(G7:G21)</f>
        <v>28994972</v>
      </c>
      <c r="H23" s="58">
        <f>SUM(H7:H21)</f>
        <v>26360855</v>
      </c>
      <c r="I23" s="59">
        <f>SUM(I7:I21)</f>
        <v>27219169</v>
      </c>
      <c r="J23" s="59">
        <f>SUM(J7:J21)</f>
        <v>31658720</v>
      </c>
      <c r="K23" s="59">
        <f>SUM(K7:K21)</f>
        <v>30531741</v>
      </c>
      <c r="L23" s="59">
        <f>SUM(L7:L21)</f>
        <v>30128519</v>
      </c>
      <c r="M23" s="59">
        <f>SUM(M7:M21)</f>
        <v>33178565</v>
      </c>
      <c r="N23" s="59">
        <f>SUM(N7:N21)</f>
        <v>34308643.119755417</v>
      </c>
      <c r="O23" s="59">
        <f>SUM(O7:O20)-O20</f>
        <v>35178570.340860218</v>
      </c>
      <c r="P23" s="59">
        <f>SUM(P7:P20)-P20</f>
        <v>37327154.570250899</v>
      </c>
      <c r="Q23" s="59">
        <f>SUM(Q7:Q20)-Q20</f>
        <v>40717483</v>
      </c>
      <c r="R23" s="59">
        <f>SUM(R7:R20)-R20</f>
        <v>43020865</v>
      </c>
      <c r="S23" s="59">
        <f>SUM(S7:S20)-S20</f>
        <v>41295114</v>
      </c>
      <c r="T23" s="59" t="e">
        <f>SUM(T7:T22)-#REF!</f>
        <v>#REF!</v>
      </c>
      <c r="U23" s="59">
        <f>SUM(U7:U22)</f>
        <v>49951640</v>
      </c>
      <c r="V23" s="59">
        <f>SUM(V7:V22)-V10</f>
        <v>45265362.939999998</v>
      </c>
      <c r="W23" s="59">
        <f>SUM(W7:W22)-W10</f>
        <v>49697099</v>
      </c>
      <c r="X23" s="59">
        <f>SUM(X7:X22)-X10</f>
        <v>51408388</v>
      </c>
      <c r="Y23" s="59">
        <f>SUM(Y7:Y22)-Y10</f>
        <v>56296895</v>
      </c>
      <c r="Z23" s="59">
        <f>SUM(Z7:Z22)-Z10</f>
        <v>58265730.198709682</v>
      </c>
      <c r="AA23" s="59">
        <f>SUM(AA7:AA22)-AA10</f>
        <v>12235954.871612903</v>
      </c>
      <c r="AB23" s="60"/>
      <c r="AC23" s="61"/>
    </row>
    <row r="24" spans="1:33" s="36" customFormat="1" ht="22.5" customHeight="1">
      <c r="A24" s="63"/>
      <c r="B24" s="64"/>
      <c r="C24" s="64"/>
      <c r="D24" s="64"/>
      <c r="E24" s="64"/>
      <c r="F24" s="64"/>
      <c r="G24" s="64"/>
      <c r="H24" s="64"/>
      <c r="I24" s="64"/>
      <c r="J24" s="64"/>
      <c r="K24" s="65"/>
      <c r="L24" s="65"/>
      <c r="M24" s="65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7"/>
    </row>
    <row r="25" spans="1:33" s="36" customFormat="1" ht="14.25">
      <c r="A25" s="68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70"/>
    </row>
    <row r="26" spans="1:33" s="36" customFormat="1" ht="13.5" customHeight="1">
      <c r="A26" s="68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70"/>
    </row>
    <row r="27" spans="1:33" s="36" customFormat="1" ht="14.25">
      <c r="A27" s="68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71"/>
    </row>
    <row r="28" spans="1:33" s="36" customFormat="1">
      <c r="A28" s="68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C28" s="73"/>
    </row>
    <row r="29" spans="1:33" ht="18">
      <c r="A29" s="74" t="s">
        <v>20</v>
      </c>
      <c r="B29" s="75"/>
      <c r="C29" s="75"/>
      <c r="D29" s="75"/>
      <c r="E29" s="75"/>
      <c r="F29" s="75"/>
      <c r="G29" s="75"/>
      <c r="H29" s="75"/>
      <c r="I29" s="75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C29" s="77"/>
    </row>
    <row r="30" spans="1:33" ht="14.25" thickBot="1">
      <c r="A30" s="202" t="s">
        <v>21</v>
      </c>
      <c r="B30" s="203"/>
      <c r="C30" s="203"/>
      <c r="D30" s="203"/>
      <c r="E30" s="203"/>
      <c r="F30" s="203"/>
      <c r="G30" s="203"/>
      <c r="H30" s="203"/>
      <c r="I30" s="203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9"/>
      <c r="AC30" s="80"/>
    </row>
    <row r="31" spans="1:33">
      <c r="A31" s="81"/>
    </row>
    <row r="32" spans="1:33" ht="15">
      <c r="A32" s="82"/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4"/>
    </row>
    <row r="33" spans="1:34" ht="15">
      <c r="A33" s="85"/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</row>
    <row r="34" spans="1:34" ht="15">
      <c r="A34" s="82"/>
      <c r="B34" s="84"/>
      <c r="C34" s="84"/>
    </row>
    <row r="35" spans="1:34" ht="15">
      <c r="A35" s="85"/>
      <c r="B35" s="84"/>
      <c r="C35" s="84"/>
      <c r="AC35" s="86"/>
      <c r="AD35" s="86"/>
      <c r="AE35" s="86"/>
      <c r="AF35" s="87"/>
      <c r="AG35" s="87"/>
      <c r="AH35" s="87"/>
    </row>
    <row r="36" spans="1:34">
      <c r="AC36" s="86"/>
      <c r="AD36" s="86"/>
      <c r="AE36" s="86"/>
      <c r="AF36" s="88"/>
      <c r="AG36" s="88"/>
      <c r="AH36" s="88"/>
    </row>
    <row r="37" spans="1:34">
      <c r="B37" s="87"/>
      <c r="C37" s="87"/>
      <c r="AC37" s="86"/>
      <c r="AD37" s="86"/>
      <c r="AE37" s="86"/>
      <c r="AF37" s="88"/>
      <c r="AG37" s="88"/>
      <c r="AH37" s="88"/>
    </row>
    <row r="38" spans="1:34">
      <c r="B38" s="88"/>
      <c r="C38" s="88"/>
      <c r="AC38" s="86"/>
      <c r="AD38" s="86"/>
      <c r="AE38" s="86"/>
      <c r="AF38" s="88"/>
      <c r="AG38" s="88"/>
      <c r="AH38" s="88"/>
    </row>
    <row r="39" spans="1:34">
      <c r="B39" s="88"/>
      <c r="C39" s="88"/>
      <c r="AC39" s="86"/>
      <c r="AD39" s="86"/>
      <c r="AE39" s="86"/>
      <c r="AF39" s="88"/>
      <c r="AG39" s="88"/>
      <c r="AH39" s="88"/>
    </row>
    <row r="40" spans="1:34">
      <c r="B40" s="88"/>
      <c r="C40" s="88"/>
      <c r="AC40" s="86"/>
      <c r="AD40" s="86"/>
      <c r="AE40" s="86"/>
      <c r="AF40" s="88"/>
      <c r="AG40" s="88"/>
      <c r="AH40" s="89"/>
    </row>
    <row r="41" spans="1:34">
      <c r="B41" s="88"/>
      <c r="C41" s="88"/>
      <c r="AC41" s="86"/>
      <c r="AD41" s="86"/>
      <c r="AE41" s="86"/>
      <c r="AF41" s="88"/>
      <c r="AG41" s="88"/>
      <c r="AH41" s="88"/>
    </row>
    <row r="42" spans="1:34">
      <c r="B42" s="89"/>
      <c r="C42" s="89"/>
      <c r="AC42" s="86"/>
      <c r="AD42" s="86"/>
      <c r="AE42" s="86"/>
      <c r="AF42" s="88"/>
      <c r="AG42" s="88"/>
      <c r="AH42" s="88"/>
    </row>
    <row r="43" spans="1:34">
      <c r="B43" s="88"/>
      <c r="C43" s="88"/>
      <c r="AC43" s="86"/>
      <c r="AD43" s="86"/>
      <c r="AE43" s="86"/>
      <c r="AF43" s="88"/>
      <c r="AG43" s="88"/>
      <c r="AH43" s="88"/>
    </row>
    <row r="44" spans="1:34">
      <c r="B44" s="88"/>
      <c r="C44" s="88"/>
      <c r="AC44" s="86"/>
      <c r="AD44" s="86"/>
      <c r="AE44" s="86"/>
      <c r="AF44" s="90"/>
      <c r="AG44" s="90"/>
      <c r="AH44" s="88"/>
    </row>
    <row r="45" spans="1:34">
      <c r="B45" s="88"/>
      <c r="C45" s="88"/>
      <c r="AC45" s="86"/>
      <c r="AD45" s="86"/>
      <c r="AE45" s="86"/>
      <c r="AF45" s="88"/>
      <c r="AG45" s="88"/>
      <c r="AH45" s="88"/>
    </row>
    <row r="46" spans="1:34">
      <c r="B46" s="88"/>
      <c r="C46" s="88"/>
      <c r="AC46" s="86"/>
      <c r="AD46" s="86"/>
      <c r="AE46" s="86"/>
      <c r="AF46" s="88"/>
      <c r="AG46" s="88"/>
      <c r="AH46" s="88"/>
    </row>
    <row r="47" spans="1:34">
      <c r="B47" s="88"/>
      <c r="C47" s="88"/>
      <c r="AD47" s="86"/>
      <c r="AE47" s="86"/>
    </row>
    <row r="48" spans="1:34">
      <c r="B48" s="88"/>
      <c r="C48" s="88"/>
    </row>
    <row r="49" spans="1:31" ht="15">
      <c r="AB49" s="85"/>
      <c r="AC49" s="91"/>
      <c r="AD49" s="91"/>
      <c r="AE49" s="91"/>
    </row>
    <row r="51" spans="1:31" ht="15">
      <c r="A51" s="85"/>
    </row>
    <row r="54" spans="1:31" ht="15">
      <c r="AB54" s="85"/>
      <c r="AD54" s="86"/>
    </row>
    <row r="55" spans="1:31" ht="15">
      <c r="AB55" s="85"/>
    </row>
    <row r="56" spans="1:31" ht="15">
      <c r="A56" s="85"/>
    </row>
    <row r="57" spans="1:31" ht="15">
      <c r="A57" s="85"/>
    </row>
    <row r="58" spans="1:31" ht="15">
      <c r="AB58" s="85"/>
    </row>
    <row r="60" spans="1:31" ht="15">
      <c r="A60" s="85"/>
    </row>
    <row r="62" spans="1:31" ht="18.75">
      <c r="A62" s="92"/>
      <c r="B62" s="93"/>
      <c r="C62" s="93"/>
    </row>
    <row r="63" spans="1:31">
      <c r="A63" s="94"/>
      <c r="B63" s="94"/>
      <c r="C63" s="94"/>
    </row>
    <row r="65" spans="1:3" ht="15">
      <c r="A65" s="82"/>
      <c r="B65" s="84"/>
      <c r="C65" s="84"/>
    </row>
    <row r="66" spans="1:3" ht="15">
      <c r="A66" s="85"/>
      <c r="B66" s="84"/>
      <c r="C66" s="84"/>
    </row>
    <row r="68" spans="1:3">
      <c r="B68" s="87"/>
      <c r="C68" s="87"/>
    </row>
    <row r="69" spans="1:3">
      <c r="B69" s="88"/>
      <c r="C69" s="88"/>
    </row>
    <row r="70" spans="1:3">
      <c r="B70" s="88"/>
      <c r="C70" s="88"/>
    </row>
    <row r="71" spans="1:3">
      <c r="B71" s="88"/>
      <c r="C71" s="88"/>
    </row>
    <row r="72" spans="1:3">
      <c r="B72" s="88"/>
      <c r="C72" s="88"/>
    </row>
    <row r="73" spans="1:3">
      <c r="B73" s="89"/>
      <c r="C73" s="89"/>
    </row>
    <row r="74" spans="1:3">
      <c r="B74" s="88"/>
      <c r="C74" s="88"/>
    </row>
    <row r="75" spans="1:3">
      <c r="B75" s="88"/>
      <c r="C75" s="88"/>
    </row>
    <row r="76" spans="1:3">
      <c r="B76" s="88"/>
      <c r="C76" s="88"/>
    </row>
    <row r="77" spans="1:3">
      <c r="B77" s="88"/>
      <c r="C77" s="88"/>
    </row>
    <row r="78" spans="1:3">
      <c r="B78" s="88"/>
      <c r="C78" s="88"/>
    </row>
    <row r="79" spans="1:3">
      <c r="B79" s="88"/>
      <c r="C79" s="88"/>
    </row>
    <row r="82" spans="1:1" ht="15">
      <c r="A82" s="85"/>
    </row>
    <row r="87" spans="1:1" ht="15">
      <c r="A87" s="85"/>
    </row>
    <row r="88" spans="1:1" ht="15">
      <c r="A88" s="85"/>
    </row>
  </sheetData>
  <mergeCells count="23">
    <mergeCell ref="AA4:AA5"/>
    <mergeCell ref="Z4:Z5"/>
    <mergeCell ref="U4:U5"/>
    <mergeCell ref="A30:I30"/>
    <mergeCell ref="S4:S5"/>
    <mergeCell ref="V4:V5"/>
    <mergeCell ref="W4:W5"/>
    <mergeCell ref="A2:AC2"/>
    <mergeCell ref="B3:AC3"/>
    <mergeCell ref="A4:A5"/>
    <mergeCell ref="I4:I5"/>
    <mergeCell ref="N4:N5"/>
    <mergeCell ref="J4:J5"/>
    <mergeCell ref="K4:K5"/>
    <mergeCell ref="P4:P5"/>
    <mergeCell ref="O4:O5"/>
    <mergeCell ref="T4:T5"/>
    <mergeCell ref="L4:L5"/>
    <mergeCell ref="Q4:Q5"/>
    <mergeCell ref="Y4:Y5"/>
    <mergeCell ref="M4:M5"/>
    <mergeCell ref="R4:R5"/>
    <mergeCell ref="X4:X5"/>
  </mergeCells>
  <phoneticPr fontId="0" type="noConversion"/>
  <printOptions horizontalCentered="1" verticalCentered="1"/>
  <pageMargins left="0.6692913385826772" right="0.6692913385826772" top="1.8110236220472442" bottom="0.98425196850393704" header="0.27559055118110237" footer="0.51181102362204722"/>
  <pageSetup scale="74" orientation="landscape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R61"/>
  <sheetViews>
    <sheetView topLeftCell="A22" zoomScale="98" zoomScaleNormal="98" zoomScaleSheetLayoutView="55" workbookViewId="0">
      <selection activeCell="G57" sqref="G57"/>
    </sheetView>
  </sheetViews>
  <sheetFormatPr baseColWidth="10" defaultColWidth="11.42578125" defaultRowHeight="13.5"/>
  <cols>
    <col min="1" max="10" width="11.42578125" style="4"/>
    <col min="11" max="11" width="9.28515625" style="4" customWidth="1"/>
    <col min="12" max="15" width="11.42578125" style="4"/>
    <col min="16" max="16" width="6.28515625" style="4" customWidth="1"/>
    <col min="17" max="16384" width="11.42578125" style="4"/>
  </cols>
  <sheetData>
    <row r="1" spans="1:18" s="27" customFormat="1" ht="12.75">
      <c r="C1" s="28"/>
      <c r="D1" s="28"/>
      <c r="E1" s="28"/>
    </row>
    <row r="2" spans="1:18" s="26" customFormat="1" ht="61.5" customHeight="1">
      <c r="A2" s="205" t="s">
        <v>26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30"/>
      <c r="M2" s="30"/>
      <c r="N2" s="30"/>
      <c r="O2" s="30"/>
      <c r="P2" s="30"/>
      <c r="Q2" s="29"/>
    </row>
    <row r="3" spans="1:18" s="26" customFormat="1" ht="14.25" customHeight="1">
      <c r="B3" s="196" t="s">
        <v>27</v>
      </c>
      <c r="C3" s="196"/>
      <c r="D3" s="196"/>
      <c r="E3" s="196"/>
      <c r="F3" s="196"/>
      <c r="G3" s="196"/>
      <c r="H3" s="196"/>
      <c r="I3" s="196"/>
      <c r="J3" s="196"/>
      <c r="K3" s="196"/>
    </row>
    <row r="4" spans="1:18">
      <c r="A4" s="4" t="s">
        <v>28</v>
      </c>
    </row>
    <row r="13" spans="1:18">
      <c r="R13" s="4" t="s">
        <v>28</v>
      </c>
    </row>
    <row r="60" spans="1:12" ht="27.75" customHeight="1">
      <c r="A60" s="204"/>
      <c r="B60" s="204"/>
      <c r="C60" s="204"/>
      <c r="D60" s="204"/>
      <c r="E60" s="204"/>
      <c r="F60" s="204"/>
      <c r="G60" s="204"/>
      <c r="H60" s="204"/>
      <c r="I60" s="204"/>
      <c r="J60" s="204"/>
      <c r="K60" s="204"/>
      <c r="L60" s="24"/>
    </row>
    <row r="61" spans="1:12">
      <c r="A61" s="174"/>
    </row>
  </sheetData>
  <mergeCells count="3">
    <mergeCell ref="A60:K60"/>
    <mergeCell ref="B3:K3"/>
    <mergeCell ref="A2:K2"/>
  </mergeCells>
  <phoneticPr fontId="0" type="noConversion"/>
  <printOptions horizontalCentered="1" verticalCentered="1"/>
  <pageMargins left="0.74803149606299213" right="0.74803149606299213" top="0.47244094488188981" bottom="0.47244094488188981" header="0" footer="0"/>
  <pageSetup scale="54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P66"/>
  <sheetViews>
    <sheetView topLeftCell="A12" zoomScaleNormal="100" zoomScaleSheetLayoutView="144" workbookViewId="0">
      <selection activeCell="L36" sqref="L36"/>
    </sheetView>
  </sheetViews>
  <sheetFormatPr baseColWidth="10" defaultColWidth="11.42578125" defaultRowHeight="13.5"/>
  <cols>
    <col min="1" max="16384" width="11.42578125" style="100"/>
  </cols>
  <sheetData>
    <row r="1" spans="1:16" s="98" customFormat="1" ht="12.75">
      <c r="A1" s="27"/>
      <c r="B1" s="27"/>
      <c r="C1" s="28"/>
      <c r="D1" s="28"/>
      <c r="E1" s="28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6" s="99" customFormat="1" ht="61.5" customHeight="1">
      <c r="A2" s="26"/>
      <c r="B2" s="194" t="s">
        <v>29</v>
      </c>
      <c r="C2" s="194"/>
      <c r="D2" s="194"/>
      <c r="E2" s="194"/>
      <c r="F2" s="194"/>
      <c r="G2" s="194"/>
      <c r="H2" s="194"/>
      <c r="I2" s="194"/>
      <c r="J2" s="194"/>
      <c r="K2" s="30"/>
      <c r="L2" s="29"/>
      <c r="M2" s="29"/>
      <c r="N2" s="29"/>
      <c r="O2" s="29"/>
      <c r="P2" s="29"/>
    </row>
    <row r="3" spans="1:16" s="99" customFormat="1" ht="11.25" customHeight="1">
      <c r="A3" s="196" t="s">
        <v>30</v>
      </c>
      <c r="B3" s="196"/>
      <c r="C3" s="196"/>
      <c r="D3" s="196"/>
      <c r="E3" s="196"/>
      <c r="F3" s="196"/>
      <c r="G3" s="196"/>
      <c r="H3" s="196"/>
      <c r="I3" s="196"/>
      <c r="J3" s="196"/>
      <c r="K3" s="26"/>
      <c r="L3" s="26"/>
      <c r="M3" s="26"/>
      <c r="N3" s="26"/>
      <c r="O3" s="26"/>
      <c r="P3" s="26"/>
    </row>
    <row r="18" spans="9:16">
      <c r="I18" s="4"/>
      <c r="J18" s="4"/>
      <c r="K18" s="4"/>
      <c r="L18" s="4"/>
      <c r="M18" s="4"/>
      <c r="N18" s="4"/>
      <c r="O18" s="4"/>
      <c r="P18" s="4"/>
    </row>
    <row r="28" spans="9:16" ht="15">
      <c r="I28" s="85"/>
      <c r="J28" s="4"/>
      <c r="K28" s="4"/>
      <c r="L28" s="4"/>
      <c r="M28" s="4"/>
      <c r="N28" s="4"/>
      <c r="O28" s="4"/>
      <c r="P28" s="4"/>
    </row>
    <row r="53" ht="4.5" customHeight="1"/>
    <row r="65" spans="1:11" ht="15" customHeight="1">
      <c r="A65" s="204"/>
      <c r="B65" s="204"/>
      <c r="C65" s="204"/>
      <c r="D65" s="204"/>
      <c r="E65" s="204"/>
      <c r="F65" s="204"/>
      <c r="G65" s="204"/>
      <c r="H65" s="204"/>
      <c r="I65" s="204"/>
      <c r="J65" s="204"/>
      <c r="K65" s="204"/>
    </row>
    <row r="66" spans="1:11">
      <c r="A66" s="174"/>
      <c r="B66" s="4"/>
      <c r="C66" s="4"/>
      <c r="D66" s="4"/>
      <c r="E66" s="4"/>
      <c r="F66" s="4"/>
      <c r="G66" s="4"/>
      <c r="H66" s="4"/>
      <c r="I66" s="4"/>
      <c r="J66" s="4"/>
      <c r="K66" s="4"/>
    </row>
  </sheetData>
  <mergeCells count="3">
    <mergeCell ref="A65:K65"/>
    <mergeCell ref="A3:J3"/>
    <mergeCell ref="B2:J2"/>
  </mergeCells>
  <phoneticPr fontId="0" type="noConversion"/>
  <printOptions horizontalCentered="1" verticalCentered="1"/>
  <pageMargins left="0.78740157480314965" right="0.78740157480314965" top="0.35433070866141736" bottom="0.43307086614173229" header="0" footer="0"/>
  <pageSetup scale="7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CW29"/>
  <sheetViews>
    <sheetView zoomScale="85" zoomScaleNormal="85" zoomScaleSheetLayoutView="85" workbookViewId="0">
      <selection activeCell="BX9" sqref="BX9"/>
    </sheetView>
  </sheetViews>
  <sheetFormatPr baseColWidth="10" defaultColWidth="11.7109375" defaultRowHeight="13.5"/>
  <cols>
    <col min="1" max="1" width="14.42578125" style="4" customWidth="1"/>
    <col min="2" max="9" width="11.7109375" style="4" hidden="1" customWidth="1"/>
    <col min="10" max="14" width="10.7109375" style="4" hidden="1" customWidth="1"/>
    <col min="15" max="15" width="10.28515625" style="4" hidden="1" customWidth="1"/>
    <col min="16" max="24" width="10.7109375" style="4" hidden="1" customWidth="1"/>
    <col min="25" max="25" width="6.42578125" style="4" hidden="1" customWidth="1"/>
    <col min="26" max="26" width="9.28515625" style="4" hidden="1" customWidth="1"/>
    <col min="27" max="29" width="10.7109375" style="4" hidden="1" customWidth="1"/>
    <col min="30" max="32" width="10.28515625" style="4" hidden="1" customWidth="1"/>
    <col min="33" max="36" width="12.5703125" style="4" customWidth="1"/>
    <col min="37" max="47" width="12.5703125" style="4" hidden="1" customWidth="1"/>
    <col min="48" max="51" width="12.5703125" style="4" customWidth="1"/>
    <col min="52" max="72" width="12.5703125" style="4" hidden="1" customWidth="1"/>
    <col min="73" max="76" width="12.5703125" style="4" customWidth="1"/>
    <col min="77" max="97" width="12.5703125" style="4" hidden="1" customWidth="1"/>
    <col min="98" max="101" width="12.5703125" style="4" customWidth="1"/>
    <col min="102" max="16384" width="11.7109375" style="4"/>
  </cols>
  <sheetData>
    <row r="1" spans="1:101" s="27" customFormat="1" ht="12.75">
      <c r="C1" s="28"/>
      <c r="D1" s="28"/>
      <c r="E1" s="28"/>
    </row>
    <row r="2" spans="1:101" s="26" customFormat="1" ht="61.5" customHeight="1">
      <c r="A2" s="194" t="s">
        <v>31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  <c r="AC2" s="194"/>
      <c r="AD2" s="194"/>
      <c r="AE2" s="194"/>
      <c r="AF2" s="194"/>
      <c r="AG2" s="194"/>
      <c r="AH2" s="194"/>
      <c r="AI2" s="194"/>
      <c r="AJ2" s="194"/>
      <c r="AK2" s="194"/>
      <c r="AL2" s="194"/>
      <c r="AM2" s="194"/>
      <c r="AN2" s="194"/>
      <c r="AO2" s="194"/>
      <c r="AP2" s="194"/>
      <c r="AQ2" s="194"/>
      <c r="AR2" s="194"/>
      <c r="AS2" s="194"/>
      <c r="AT2" s="194"/>
      <c r="AU2" s="194"/>
      <c r="AV2" s="194"/>
      <c r="AW2" s="194"/>
      <c r="AX2" s="194"/>
      <c r="AY2" s="194"/>
      <c r="AZ2" s="194"/>
      <c r="BA2" s="194"/>
      <c r="BB2" s="194"/>
      <c r="BC2" s="194"/>
      <c r="BD2" s="194"/>
      <c r="BE2" s="194"/>
      <c r="BF2" s="194"/>
      <c r="BG2" s="194"/>
      <c r="BH2" s="194"/>
      <c r="BI2" s="194"/>
      <c r="BJ2" s="194"/>
      <c r="BK2" s="194"/>
      <c r="BL2" s="194"/>
      <c r="BM2" s="194"/>
      <c r="BN2" s="194"/>
      <c r="BO2" s="194"/>
      <c r="BP2" s="194"/>
      <c r="BQ2" s="194"/>
      <c r="BR2" s="194"/>
      <c r="BS2" s="194"/>
      <c r="BT2" s="194"/>
      <c r="BU2" s="194"/>
      <c r="BV2" s="194"/>
      <c r="BW2" s="194"/>
      <c r="BX2" s="194"/>
      <c r="BY2" s="194"/>
      <c r="BZ2" s="194"/>
      <c r="CA2" s="194"/>
      <c r="CB2" s="194"/>
      <c r="CC2" s="194"/>
      <c r="CD2" s="194"/>
      <c r="CE2" s="194"/>
      <c r="CF2" s="194"/>
      <c r="CG2" s="194"/>
      <c r="CH2" s="194"/>
      <c r="CI2" s="194"/>
      <c r="CJ2" s="194"/>
      <c r="CK2" s="194"/>
      <c r="CL2" s="194"/>
      <c r="CM2" s="194"/>
      <c r="CN2" s="194"/>
      <c r="CO2" s="194"/>
      <c r="CP2" s="194"/>
      <c r="CQ2" s="194"/>
      <c r="CR2" s="194"/>
      <c r="CS2" s="194"/>
    </row>
    <row r="3" spans="1:101" s="26" customFormat="1" ht="14.25" customHeight="1" thickBot="1">
      <c r="B3" s="211" t="s">
        <v>32</v>
      </c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211"/>
      <c r="Y3" s="211"/>
      <c r="Z3" s="211"/>
      <c r="AA3" s="211"/>
      <c r="AB3" s="211"/>
      <c r="AC3" s="211"/>
      <c r="AD3" s="211"/>
      <c r="AE3" s="211"/>
      <c r="AF3" s="211"/>
      <c r="AG3" s="211"/>
      <c r="AH3" s="211"/>
      <c r="AI3" s="211"/>
      <c r="AJ3" s="211"/>
      <c r="AK3" s="211"/>
      <c r="AL3" s="211"/>
      <c r="AM3" s="211"/>
      <c r="AN3" s="211"/>
      <c r="AO3" s="211"/>
      <c r="AP3" s="211"/>
      <c r="AQ3" s="211"/>
      <c r="AR3" s="211"/>
      <c r="AS3" s="211"/>
      <c r="AT3" s="211"/>
      <c r="AU3" s="211"/>
      <c r="AV3" s="211"/>
      <c r="AW3" s="211"/>
      <c r="AX3" s="211"/>
      <c r="AY3" s="211"/>
      <c r="AZ3" s="211"/>
      <c r="BA3" s="211"/>
      <c r="BB3" s="211"/>
      <c r="BC3" s="211"/>
      <c r="BD3" s="211"/>
      <c r="BE3" s="211"/>
      <c r="BF3" s="211"/>
      <c r="BG3" s="211"/>
      <c r="BH3" s="211"/>
      <c r="BI3" s="211"/>
      <c r="BJ3" s="211"/>
      <c r="BK3" s="211"/>
      <c r="BL3" s="211"/>
      <c r="BM3" s="211"/>
      <c r="BN3" s="211"/>
      <c r="BO3" s="211"/>
      <c r="BP3" s="211"/>
      <c r="BQ3" s="211"/>
      <c r="BR3" s="211"/>
      <c r="BS3" s="211"/>
      <c r="BT3" s="211"/>
      <c r="BU3" s="211"/>
      <c r="BV3" s="211"/>
      <c r="BW3" s="211"/>
      <c r="BX3" s="211"/>
      <c r="BY3" s="211"/>
      <c r="BZ3" s="211"/>
      <c r="CA3" s="211"/>
      <c r="CB3" s="211"/>
      <c r="CC3" s="211"/>
      <c r="CD3" s="211"/>
      <c r="CE3" s="211"/>
      <c r="CF3" s="211"/>
      <c r="CG3" s="211"/>
      <c r="CH3" s="211"/>
      <c r="CI3" s="211"/>
      <c r="CJ3" s="211"/>
      <c r="CK3" s="211"/>
      <c r="CL3" s="211"/>
      <c r="CM3" s="211"/>
      <c r="CN3" s="211"/>
      <c r="CO3" s="211"/>
      <c r="CP3" s="211"/>
      <c r="CQ3" s="211"/>
      <c r="CR3" s="211"/>
      <c r="CS3" s="211"/>
      <c r="CT3" s="211"/>
      <c r="CU3" s="211"/>
      <c r="CV3" s="211"/>
      <c r="CW3" s="211"/>
    </row>
    <row r="4" spans="1:101" ht="16.5" thickBot="1">
      <c r="A4" s="206" t="s">
        <v>3</v>
      </c>
      <c r="B4" s="208" t="s">
        <v>33</v>
      </c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09"/>
      <c r="Z4" s="209"/>
      <c r="AA4" s="209"/>
      <c r="AB4" s="209"/>
      <c r="AC4" s="209"/>
      <c r="AD4" s="209"/>
      <c r="AE4" s="209"/>
      <c r="AF4" s="209"/>
      <c r="AG4" s="209"/>
      <c r="AH4" s="209"/>
      <c r="AI4" s="209"/>
      <c r="AJ4" s="210"/>
      <c r="AK4" s="208" t="s">
        <v>34</v>
      </c>
      <c r="AL4" s="209"/>
      <c r="AM4" s="209"/>
      <c r="AN4" s="209"/>
      <c r="AO4" s="209"/>
      <c r="AP4" s="209"/>
      <c r="AQ4" s="209"/>
      <c r="AR4" s="209"/>
      <c r="AS4" s="209"/>
      <c r="AT4" s="209"/>
      <c r="AU4" s="209"/>
      <c r="AV4" s="209"/>
      <c r="AW4" s="209"/>
      <c r="AX4" s="209"/>
      <c r="AY4" s="210"/>
      <c r="AZ4" s="208" t="s">
        <v>35</v>
      </c>
      <c r="BA4" s="209"/>
      <c r="BB4" s="209"/>
      <c r="BC4" s="209"/>
      <c r="BD4" s="209"/>
      <c r="BE4" s="209"/>
      <c r="BF4" s="209"/>
      <c r="BG4" s="209"/>
      <c r="BH4" s="209"/>
      <c r="BI4" s="209"/>
      <c r="BJ4" s="209"/>
      <c r="BK4" s="209"/>
      <c r="BL4" s="209"/>
      <c r="BM4" s="209"/>
      <c r="BN4" s="209"/>
      <c r="BO4" s="209"/>
      <c r="BP4" s="209"/>
      <c r="BQ4" s="209"/>
      <c r="BR4" s="209"/>
      <c r="BS4" s="209"/>
      <c r="BT4" s="209"/>
      <c r="BU4" s="209"/>
      <c r="BV4" s="209"/>
      <c r="BW4" s="209"/>
      <c r="BX4" s="210"/>
      <c r="BY4" s="208" t="s">
        <v>36</v>
      </c>
      <c r="BZ4" s="209"/>
      <c r="CA4" s="209"/>
      <c r="CB4" s="209"/>
      <c r="CC4" s="209"/>
      <c r="CD4" s="209"/>
      <c r="CE4" s="209"/>
      <c r="CF4" s="209"/>
      <c r="CG4" s="209"/>
      <c r="CH4" s="209"/>
      <c r="CI4" s="209"/>
      <c r="CJ4" s="209"/>
      <c r="CK4" s="209"/>
      <c r="CL4" s="209"/>
      <c r="CM4" s="209"/>
      <c r="CN4" s="209"/>
      <c r="CO4" s="209"/>
      <c r="CP4" s="209"/>
      <c r="CQ4" s="209"/>
      <c r="CR4" s="209"/>
      <c r="CS4" s="209"/>
      <c r="CT4" s="209"/>
      <c r="CU4" s="209"/>
      <c r="CV4" s="209"/>
      <c r="CW4" s="210"/>
    </row>
    <row r="5" spans="1:101" ht="16.5" thickBot="1">
      <c r="A5" s="207"/>
      <c r="B5" s="8">
        <v>2001</v>
      </c>
      <c r="C5" s="8">
        <v>2002</v>
      </c>
      <c r="D5" s="8">
        <v>2003</v>
      </c>
      <c r="E5" s="8">
        <v>2004</v>
      </c>
      <c r="F5" s="8">
        <v>2005</v>
      </c>
      <c r="G5" s="8">
        <v>2006</v>
      </c>
      <c r="H5" s="8">
        <v>2007</v>
      </c>
      <c r="I5" s="8">
        <v>2009</v>
      </c>
      <c r="J5" s="8">
        <v>2010</v>
      </c>
      <c r="K5" s="8">
        <v>2011</v>
      </c>
      <c r="L5" s="8">
        <v>2012</v>
      </c>
      <c r="M5" s="8">
        <v>2013</v>
      </c>
      <c r="N5" s="8">
        <v>2014</v>
      </c>
      <c r="O5" s="8">
        <v>2015</v>
      </c>
      <c r="P5" s="8">
        <v>2016</v>
      </c>
      <c r="Q5" s="8">
        <v>2001</v>
      </c>
      <c r="R5" s="8">
        <v>2002</v>
      </c>
      <c r="S5" s="8">
        <v>2003</v>
      </c>
      <c r="T5" s="8">
        <v>2004</v>
      </c>
      <c r="U5" s="8">
        <v>2005</v>
      </c>
      <c r="V5" s="8">
        <v>2006</v>
      </c>
      <c r="W5" s="8">
        <v>2007</v>
      </c>
      <c r="X5" s="8">
        <v>2009</v>
      </c>
      <c r="Y5" s="8">
        <v>2010</v>
      </c>
      <c r="Z5" s="8">
        <v>2011</v>
      </c>
      <c r="AA5" s="8">
        <v>2017</v>
      </c>
      <c r="AB5" s="8">
        <v>2018</v>
      </c>
      <c r="AC5" s="8">
        <v>2019</v>
      </c>
      <c r="AD5" s="8">
        <v>2020</v>
      </c>
      <c r="AE5" s="8">
        <v>2021</v>
      </c>
      <c r="AF5" s="8">
        <v>2022</v>
      </c>
      <c r="AG5" s="8">
        <v>2023</v>
      </c>
      <c r="AH5" s="8">
        <v>2024</v>
      </c>
      <c r="AI5" s="8">
        <v>2025</v>
      </c>
      <c r="AJ5" s="8">
        <v>2026</v>
      </c>
      <c r="AK5" s="8">
        <v>2012</v>
      </c>
      <c r="AL5" s="8">
        <v>2013</v>
      </c>
      <c r="AM5" s="8">
        <v>2014</v>
      </c>
      <c r="AN5" s="8">
        <v>2015</v>
      </c>
      <c r="AO5" s="8">
        <v>2016</v>
      </c>
      <c r="AP5" s="8">
        <v>2017</v>
      </c>
      <c r="AQ5" s="8">
        <v>2018</v>
      </c>
      <c r="AR5" s="8">
        <v>2019</v>
      </c>
      <c r="AS5" s="8">
        <v>2020</v>
      </c>
      <c r="AT5" s="8">
        <v>2021</v>
      </c>
      <c r="AU5" s="8">
        <v>2022</v>
      </c>
      <c r="AV5" s="8">
        <v>2023</v>
      </c>
      <c r="AW5" s="8">
        <v>2024</v>
      </c>
      <c r="AX5" s="8">
        <v>2025</v>
      </c>
      <c r="AY5" s="8">
        <v>2026</v>
      </c>
      <c r="AZ5" s="8">
        <v>2001</v>
      </c>
      <c r="BA5" s="8">
        <v>2002</v>
      </c>
      <c r="BB5" s="8">
        <v>2003</v>
      </c>
      <c r="BC5" s="8">
        <v>2004</v>
      </c>
      <c r="BD5" s="8">
        <v>2005</v>
      </c>
      <c r="BE5" s="8">
        <v>2006</v>
      </c>
      <c r="BF5" s="8">
        <v>2007</v>
      </c>
      <c r="BG5" s="8">
        <v>2009</v>
      </c>
      <c r="BH5" s="8">
        <v>2010</v>
      </c>
      <c r="BI5" s="8">
        <v>2011</v>
      </c>
      <c r="BJ5" s="8">
        <v>2012</v>
      </c>
      <c r="BK5" s="8">
        <v>2013</v>
      </c>
      <c r="BL5" s="8">
        <v>2014</v>
      </c>
      <c r="BM5" s="31">
        <v>2015</v>
      </c>
      <c r="BN5" s="31">
        <v>2016</v>
      </c>
      <c r="BO5" s="31">
        <v>2017</v>
      </c>
      <c r="BP5" s="31">
        <v>2018</v>
      </c>
      <c r="BQ5" s="31">
        <v>2019</v>
      </c>
      <c r="BR5" s="31">
        <v>2020</v>
      </c>
      <c r="BS5" s="31">
        <v>2021</v>
      </c>
      <c r="BT5" s="31">
        <v>2022</v>
      </c>
      <c r="BU5" s="31">
        <v>2023</v>
      </c>
      <c r="BV5" s="31">
        <v>2024</v>
      </c>
      <c r="BW5" s="31">
        <v>2025</v>
      </c>
      <c r="BX5" s="31">
        <v>2026</v>
      </c>
      <c r="BY5" s="31">
        <v>2001</v>
      </c>
      <c r="BZ5" s="32">
        <v>2002</v>
      </c>
      <c r="CA5" s="32">
        <v>2003</v>
      </c>
      <c r="CB5" s="31">
        <v>2004</v>
      </c>
      <c r="CC5" s="31">
        <v>2005</v>
      </c>
      <c r="CD5" s="32">
        <v>2006</v>
      </c>
      <c r="CE5" s="32">
        <v>2007</v>
      </c>
      <c r="CF5" s="32">
        <v>2009</v>
      </c>
      <c r="CG5" s="32">
        <v>2010</v>
      </c>
      <c r="CH5" s="32">
        <v>2011</v>
      </c>
      <c r="CI5" s="32">
        <v>2012</v>
      </c>
      <c r="CJ5" s="32">
        <v>2013</v>
      </c>
      <c r="CK5" s="7">
        <v>2014</v>
      </c>
      <c r="CL5" s="7">
        <v>2015</v>
      </c>
      <c r="CM5" s="7">
        <v>2016</v>
      </c>
      <c r="CN5" s="7">
        <v>2017</v>
      </c>
      <c r="CO5" s="7">
        <v>2018</v>
      </c>
      <c r="CP5" s="7">
        <v>2019</v>
      </c>
      <c r="CQ5" s="7">
        <v>2020</v>
      </c>
      <c r="CR5" s="7">
        <v>2021</v>
      </c>
      <c r="CS5" s="7">
        <v>2022</v>
      </c>
      <c r="CT5" s="7">
        <v>2023</v>
      </c>
      <c r="CU5" s="7">
        <v>2024</v>
      </c>
      <c r="CV5" s="7">
        <v>2025</v>
      </c>
      <c r="CW5" s="7">
        <v>2026</v>
      </c>
    </row>
    <row r="6" spans="1:101" s="5" customFormat="1" ht="15.75">
      <c r="A6" s="9" t="s">
        <v>7</v>
      </c>
      <c r="B6" s="10">
        <v>1564417</v>
      </c>
      <c r="C6" s="10">
        <v>1553903</v>
      </c>
      <c r="D6" s="10">
        <v>1521045</v>
      </c>
      <c r="E6" s="10">
        <v>1498803</v>
      </c>
      <c r="F6" s="10">
        <v>2064981</v>
      </c>
      <c r="G6" s="10">
        <v>2124117</v>
      </c>
      <c r="H6" s="10">
        <v>2069973</v>
      </c>
      <c r="I6" s="10">
        <v>2456656</v>
      </c>
      <c r="J6" s="10">
        <v>2143876</v>
      </c>
      <c r="K6" s="10">
        <v>2397415</v>
      </c>
      <c r="L6" s="10">
        <v>2653904</v>
      </c>
      <c r="M6" s="10">
        <v>2637116.9981024642</v>
      </c>
      <c r="N6" s="10">
        <v>2632489</v>
      </c>
      <c r="O6" s="10">
        <v>2679465.2999999998</v>
      </c>
      <c r="P6" s="10">
        <v>2852401</v>
      </c>
      <c r="Q6" s="10">
        <v>502898</v>
      </c>
      <c r="R6" s="11">
        <v>459047</v>
      </c>
      <c r="S6" s="11">
        <v>449227</v>
      </c>
      <c r="T6" s="11">
        <v>422472</v>
      </c>
      <c r="U6" s="11">
        <v>370810</v>
      </c>
      <c r="V6" s="11">
        <v>305100</v>
      </c>
      <c r="W6" s="11">
        <v>293148</v>
      </c>
      <c r="X6" s="11">
        <v>303268</v>
      </c>
      <c r="Y6" s="11">
        <v>245147</v>
      </c>
      <c r="Z6" s="11">
        <v>213999</v>
      </c>
      <c r="AA6" s="11">
        <v>3338193</v>
      </c>
      <c r="AB6" s="11">
        <v>3107248</v>
      </c>
      <c r="AC6" s="125">
        <v>3408147</v>
      </c>
      <c r="AD6" s="125">
        <v>3905965</v>
      </c>
      <c r="AE6" s="125">
        <v>3846918.56</v>
      </c>
      <c r="AF6" s="125">
        <v>3732655</v>
      </c>
      <c r="AG6" s="125">
        <v>3140569.3</v>
      </c>
      <c r="AH6" s="125">
        <v>4048748.56</v>
      </c>
      <c r="AI6" s="125">
        <v>4774985</v>
      </c>
      <c r="AJ6" s="125">
        <v>3687382</v>
      </c>
      <c r="AK6" s="125">
        <v>250520</v>
      </c>
      <c r="AL6" s="125">
        <v>199183</v>
      </c>
      <c r="AM6" s="125">
        <v>192360</v>
      </c>
      <c r="AN6" s="125">
        <v>209814</v>
      </c>
      <c r="AO6" s="125">
        <v>177605</v>
      </c>
      <c r="AP6" s="125">
        <v>276949</v>
      </c>
      <c r="AQ6" s="125">
        <v>171870</v>
      </c>
      <c r="AR6" s="125">
        <v>215502</v>
      </c>
      <c r="AS6" s="125">
        <v>298589</v>
      </c>
      <c r="AT6" s="125">
        <v>231878</v>
      </c>
      <c r="AU6" s="125">
        <v>292719</v>
      </c>
      <c r="AV6" s="125">
        <v>269002</v>
      </c>
      <c r="AW6" s="125">
        <v>383178</v>
      </c>
      <c r="AX6" s="125">
        <v>282489</v>
      </c>
      <c r="AY6" s="125">
        <v>408233</v>
      </c>
      <c r="AZ6" s="125">
        <v>14440</v>
      </c>
      <c r="BA6" s="125">
        <v>8550</v>
      </c>
      <c r="BB6" s="125">
        <v>6820</v>
      </c>
      <c r="BC6" s="125">
        <v>7060</v>
      </c>
      <c r="BD6" s="125">
        <v>9751</v>
      </c>
      <c r="BE6" s="125">
        <v>4375</v>
      </c>
      <c r="BF6" s="125">
        <v>15313</v>
      </c>
      <c r="BG6" s="125">
        <v>11000</v>
      </c>
      <c r="BH6" s="125">
        <v>14650</v>
      </c>
      <c r="BI6" s="125">
        <v>15532</v>
      </c>
      <c r="BJ6" s="125">
        <v>12111</v>
      </c>
      <c r="BK6" s="125">
        <v>11250</v>
      </c>
      <c r="BL6" s="125">
        <v>24518</v>
      </c>
      <c r="BM6" s="125">
        <v>26812</v>
      </c>
      <c r="BN6" s="125">
        <v>31180</v>
      </c>
      <c r="BO6" s="125">
        <v>27986</v>
      </c>
      <c r="BP6" s="125">
        <v>45148</v>
      </c>
      <c r="BQ6" s="125">
        <v>13443</v>
      </c>
      <c r="BR6" s="125">
        <v>35882</v>
      </c>
      <c r="BS6" s="125">
        <v>46832.800000000003</v>
      </c>
      <c r="BT6" s="125">
        <v>51237</v>
      </c>
      <c r="BU6" s="125">
        <v>22348.2</v>
      </c>
      <c r="BV6" s="125">
        <v>45601.54</v>
      </c>
      <c r="BW6" s="125">
        <v>32441</v>
      </c>
      <c r="BX6" s="125">
        <v>12826</v>
      </c>
      <c r="BY6" s="125">
        <f>SUM(AZ6+Q6+B6)</f>
        <v>2081755</v>
      </c>
      <c r="BZ6" s="126">
        <f t="shared" ref="BZ6:BZ17" si="0">+C6+R6+BA6</f>
        <v>2021500</v>
      </c>
      <c r="CA6" s="125">
        <f t="shared" ref="CA6:CA17" si="1">+D6+S6+BB6</f>
        <v>1977092</v>
      </c>
      <c r="CB6" s="127">
        <f t="shared" ref="CB6:CB17" si="2">+E6+T6+BC6</f>
        <v>1928335</v>
      </c>
      <c r="CC6" s="125">
        <f t="shared" ref="CC6:CC17" si="3">+F6+U6+BD6</f>
        <v>2445542</v>
      </c>
      <c r="CD6" s="125">
        <f t="shared" ref="CD6:CD17" si="4">+G6+V6+BE6</f>
        <v>2433592</v>
      </c>
      <c r="CE6" s="125">
        <f t="shared" ref="CE6:CE17" si="5">+H6+W6+BF6</f>
        <v>2378434</v>
      </c>
      <c r="CF6" s="126">
        <f t="shared" ref="CF6:CF17" si="6">+I6+X6+BG6</f>
        <v>2770924</v>
      </c>
      <c r="CG6" s="126">
        <f t="shared" ref="CG6:CG17" si="7">+J6+Y6+BH6</f>
        <v>2403673</v>
      </c>
      <c r="CH6" s="126">
        <f t="shared" ref="CH6:CH17" si="8">+K6+Z6+BI6</f>
        <v>2626946</v>
      </c>
      <c r="CI6" s="126">
        <f t="shared" ref="CI6:CI17" si="9">L6+AK6+BJ6</f>
        <v>2916535</v>
      </c>
      <c r="CJ6" s="125">
        <f t="shared" ref="CJ6:CJ17" si="10">+M6+AL6+BK6</f>
        <v>2847549.9981024642</v>
      </c>
      <c r="CK6" s="126">
        <f t="shared" ref="CK6:CK17" si="11">+N6+AM6+BL6</f>
        <v>2849367</v>
      </c>
      <c r="CL6" s="126">
        <f t="shared" ref="CL6:CL17" si="12">+O6+AN6+BM6</f>
        <v>2916091.3</v>
      </c>
      <c r="CM6" s="126">
        <f t="shared" ref="CM6:CM17" si="13">+P6+AO6+BN6</f>
        <v>3061186</v>
      </c>
      <c r="CN6" s="126">
        <f t="shared" ref="CN6:CN17" si="14">+AA6+AP6+BO6</f>
        <v>3643128</v>
      </c>
      <c r="CO6" s="126">
        <f t="shared" ref="CO6:CO17" si="15">+AB6+AQ6+BP6</f>
        <v>3324266</v>
      </c>
      <c r="CP6" s="126">
        <f t="shared" ref="CP6:CP17" si="16">+AC6+AR6+BQ6</f>
        <v>3637092</v>
      </c>
      <c r="CQ6" s="126">
        <f t="shared" ref="CQ6:CQ17" si="17">+AD6+AS6+BR6</f>
        <v>4240436</v>
      </c>
      <c r="CR6" s="126">
        <f t="shared" ref="CR6:CR17" si="18">+AE6+AT6+BS6</f>
        <v>4125629.36</v>
      </c>
      <c r="CS6" s="126">
        <f t="shared" ref="CS6:CS17" si="19">+AF6+AU6+BT6</f>
        <v>4076611</v>
      </c>
      <c r="CT6" s="126">
        <f t="shared" ref="CT6:CT17" si="20">+AG6+AV6+BU6</f>
        <v>3431919.5</v>
      </c>
      <c r="CU6" s="126">
        <f t="shared" ref="CU6:CU17" si="21">+AH6+AW6+BV6</f>
        <v>4477528.1000000006</v>
      </c>
      <c r="CV6" s="126">
        <f t="shared" ref="CV6:CW17" si="22">+AI6+AX6+BW6</f>
        <v>5089915</v>
      </c>
      <c r="CW6" s="126">
        <f t="shared" si="22"/>
        <v>4108441</v>
      </c>
    </row>
    <row r="7" spans="1:101" s="5" customFormat="1" ht="15.75">
      <c r="A7" s="13" t="s">
        <v>8</v>
      </c>
      <c r="B7" s="14">
        <v>1479519</v>
      </c>
      <c r="C7" s="14">
        <v>1387946</v>
      </c>
      <c r="D7" s="14">
        <v>1729917</v>
      </c>
      <c r="E7" s="14">
        <v>1411102</v>
      </c>
      <c r="F7" s="14">
        <v>2019248</v>
      </c>
      <c r="G7" s="14">
        <v>1620341</v>
      </c>
      <c r="H7" s="14">
        <v>2021250</v>
      </c>
      <c r="I7" s="14">
        <v>2301245</v>
      </c>
      <c r="J7" s="14">
        <v>2161031</v>
      </c>
      <c r="K7" s="14">
        <v>2523396</v>
      </c>
      <c r="L7" s="14">
        <v>2412331</v>
      </c>
      <c r="M7" s="14">
        <v>2565266</v>
      </c>
      <c r="N7" s="14">
        <v>2435529</v>
      </c>
      <c r="O7" s="14">
        <v>2772830</v>
      </c>
      <c r="P7" s="14">
        <v>3046132</v>
      </c>
      <c r="Q7" s="14">
        <v>353661</v>
      </c>
      <c r="R7" s="12">
        <v>348162</v>
      </c>
      <c r="S7" s="12">
        <v>488644</v>
      </c>
      <c r="T7" s="12">
        <v>502600</v>
      </c>
      <c r="U7" s="12">
        <v>380301</v>
      </c>
      <c r="V7" s="12">
        <v>281520</v>
      </c>
      <c r="W7" s="12">
        <v>237665</v>
      </c>
      <c r="X7" s="12">
        <v>254444</v>
      </c>
      <c r="Y7" s="12">
        <v>231672</v>
      </c>
      <c r="Z7" s="12">
        <v>296472</v>
      </c>
      <c r="AA7" s="12">
        <v>3006862</v>
      </c>
      <c r="AB7" s="12">
        <v>3042346</v>
      </c>
      <c r="AC7" s="127">
        <v>3611685</v>
      </c>
      <c r="AD7" s="127">
        <v>3558474</v>
      </c>
      <c r="AE7" s="127">
        <v>3049895.94</v>
      </c>
      <c r="AF7" s="127">
        <v>3812239</v>
      </c>
      <c r="AG7" s="127">
        <v>3662360</v>
      </c>
      <c r="AH7" s="127">
        <v>4346229</v>
      </c>
      <c r="AI7" s="127">
        <v>4071466</v>
      </c>
      <c r="AJ7" s="127">
        <v>3745389</v>
      </c>
      <c r="AK7" s="127">
        <v>183594</v>
      </c>
      <c r="AL7" s="127">
        <v>286404</v>
      </c>
      <c r="AM7" s="127">
        <v>210732</v>
      </c>
      <c r="AN7" s="127">
        <v>312936</v>
      </c>
      <c r="AO7" s="127">
        <v>250197</v>
      </c>
      <c r="AP7" s="127">
        <v>276927.99923559104</v>
      </c>
      <c r="AQ7" s="127">
        <v>223954</v>
      </c>
      <c r="AR7" s="127">
        <v>189262</v>
      </c>
      <c r="AS7" s="127">
        <v>227612</v>
      </c>
      <c r="AT7" s="127">
        <v>249358</v>
      </c>
      <c r="AU7" s="127">
        <v>247918</v>
      </c>
      <c r="AV7" s="127">
        <v>124095</v>
      </c>
      <c r="AW7" s="127">
        <v>324045</v>
      </c>
      <c r="AX7" s="127">
        <v>312754</v>
      </c>
      <c r="AY7" s="127">
        <v>246866</v>
      </c>
      <c r="AZ7" s="127">
        <v>14018</v>
      </c>
      <c r="BA7" s="127">
        <v>13768</v>
      </c>
      <c r="BB7" s="127">
        <v>9048</v>
      </c>
      <c r="BC7" s="127">
        <v>8570</v>
      </c>
      <c r="BD7" s="127">
        <v>12951</v>
      </c>
      <c r="BE7" s="127">
        <v>6870</v>
      </c>
      <c r="BF7" s="127">
        <v>11419</v>
      </c>
      <c r="BG7" s="127">
        <v>14100</v>
      </c>
      <c r="BH7" s="127">
        <v>18800</v>
      </c>
      <c r="BI7" s="127">
        <v>22528</v>
      </c>
      <c r="BJ7" s="127">
        <v>28038</v>
      </c>
      <c r="BK7" s="127">
        <v>8530</v>
      </c>
      <c r="BL7" s="127">
        <v>29724</v>
      </c>
      <c r="BM7" s="127">
        <v>40144</v>
      </c>
      <c r="BN7" s="127">
        <v>42438</v>
      </c>
      <c r="BO7" s="127">
        <v>37233</v>
      </c>
      <c r="BP7" s="127">
        <v>45656</v>
      </c>
      <c r="BQ7" s="127">
        <v>4578</v>
      </c>
      <c r="BR7" s="127">
        <v>23225</v>
      </c>
      <c r="BS7" s="127">
        <v>36735.160000000003</v>
      </c>
      <c r="BT7" s="127">
        <v>34771</v>
      </c>
      <c r="BU7" s="127">
        <v>45596</v>
      </c>
      <c r="BV7" s="127">
        <v>44046</v>
      </c>
      <c r="BW7" s="127">
        <v>25872</v>
      </c>
      <c r="BX7" s="127">
        <v>31970</v>
      </c>
      <c r="BY7" s="127">
        <f t="shared" ref="BY7:BY17" si="23">SUM(B7+Q7+AZ7)</f>
        <v>1847198</v>
      </c>
      <c r="BZ7" s="128">
        <f t="shared" si="0"/>
        <v>1749876</v>
      </c>
      <c r="CA7" s="127">
        <f t="shared" si="1"/>
        <v>2227609</v>
      </c>
      <c r="CB7" s="127">
        <f t="shared" si="2"/>
        <v>1922272</v>
      </c>
      <c r="CC7" s="127">
        <f t="shared" si="3"/>
        <v>2412500</v>
      </c>
      <c r="CD7" s="127">
        <f t="shared" si="4"/>
        <v>1908731</v>
      </c>
      <c r="CE7" s="127">
        <f t="shared" si="5"/>
        <v>2270334</v>
      </c>
      <c r="CF7" s="128">
        <f t="shared" si="6"/>
        <v>2569789</v>
      </c>
      <c r="CG7" s="128">
        <f t="shared" si="7"/>
        <v>2411503</v>
      </c>
      <c r="CH7" s="128">
        <f t="shared" si="8"/>
        <v>2842396</v>
      </c>
      <c r="CI7" s="128">
        <f t="shared" si="9"/>
        <v>2623963</v>
      </c>
      <c r="CJ7" s="127">
        <f t="shared" si="10"/>
        <v>2860200</v>
      </c>
      <c r="CK7" s="128">
        <f t="shared" si="11"/>
        <v>2675985</v>
      </c>
      <c r="CL7" s="128">
        <f t="shared" si="12"/>
        <v>3125910</v>
      </c>
      <c r="CM7" s="128">
        <f t="shared" si="13"/>
        <v>3338767</v>
      </c>
      <c r="CN7" s="128">
        <f t="shared" si="14"/>
        <v>3321022.9992355909</v>
      </c>
      <c r="CO7" s="128">
        <f t="shared" si="15"/>
        <v>3311956</v>
      </c>
      <c r="CP7" s="128">
        <f t="shared" si="16"/>
        <v>3805525</v>
      </c>
      <c r="CQ7" s="128">
        <f t="shared" si="17"/>
        <v>3809311</v>
      </c>
      <c r="CR7" s="128">
        <f t="shared" si="18"/>
        <v>3335989.1</v>
      </c>
      <c r="CS7" s="128">
        <f t="shared" si="19"/>
        <v>4094928</v>
      </c>
      <c r="CT7" s="128">
        <f t="shared" si="20"/>
        <v>3832051</v>
      </c>
      <c r="CU7" s="128">
        <f t="shared" si="21"/>
        <v>4714320</v>
      </c>
      <c r="CV7" s="128">
        <f t="shared" si="22"/>
        <v>4410092</v>
      </c>
      <c r="CW7" s="128">
        <f t="shared" si="22"/>
        <v>4024225</v>
      </c>
    </row>
    <row r="8" spans="1:101" s="5" customFormat="1" ht="15.75">
      <c r="A8" s="13" t="s">
        <v>9</v>
      </c>
      <c r="B8" s="14">
        <v>1721891</v>
      </c>
      <c r="C8" s="14">
        <v>1396587</v>
      </c>
      <c r="D8" s="14">
        <v>1530785</v>
      </c>
      <c r="E8" s="14">
        <v>1684137</v>
      </c>
      <c r="F8" s="14">
        <v>2192390</v>
      </c>
      <c r="G8" s="14">
        <v>1669720</v>
      </c>
      <c r="H8" s="14">
        <v>1812039</v>
      </c>
      <c r="I8" s="14">
        <v>2507214</v>
      </c>
      <c r="J8" s="14">
        <v>2319516</v>
      </c>
      <c r="K8" s="14">
        <v>2458943</v>
      </c>
      <c r="L8" s="14">
        <v>2738662</v>
      </c>
      <c r="M8" s="14">
        <v>2520087</v>
      </c>
      <c r="N8" s="14">
        <v>2792692</v>
      </c>
      <c r="O8" s="14">
        <v>3127622</v>
      </c>
      <c r="P8" s="14">
        <v>3111168</v>
      </c>
      <c r="Q8" s="14">
        <v>327280</v>
      </c>
      <c r="R8" s="12">
        <v>416383</v>
      </c>
      <c r="S8" s="12">
        <v>488859</v>
      </c>
      <c r="T8" s="12">
        <v>275100</v>
      </c>
      <c r="U8" s="12">
        <v>459300</v>
      </c>
      <c r="V8" s="12">
        <v>218000</v>
      </c>
      <c r="W8" s="12">
        <v>292588</v>
      </c>
      <c r="X8" s="12">
        <v>208538</v>
      </c>
      <c r="Y8" s="12">
        <v>307534</v>
      </c>
      <c r="Z8" s="12">
        <v>251177</v>
      </c>
      <c r="AA8" s="12">
        <v>3817682.0045864549</v>
      </c>
      <c r="AB8" s="12">
        <v>3325306</v>
      </c>
      <c r="AC8" s="127">
        <v>3788667</v>
      </c>
      <c r="AD8" s="127">
        <v>3970493</v>
      </c>
      <c r="AE8" s="127">
        <v>4256410</v>
      </c>
      <c r="AF8" s="127">
        <v>4302847</v>
      </c>
      <c r="AG8" s="127">
        <v>4613923</v>
      </c>
      <c r="AH8" s="127">
        <v>4236248</v>
      </c>
      <c r="AI8" s="127">
        <v>4580609</v>
      </c>
      <c r="AJ8" s="127">
        <v>3651363</v>
      </c>
      <c r="AK8" s="127">
        <v>241428</v>
      </c>
      <c r="AL8" s="127">
        <v>262390</v>
      </c>
      <c r="AM8" s="127">
        <v>211169</v>
      </c>
      <c r="AN8" s="127">
        <v>231859</v>
      </c>
      <c r="AO8" s="127">
        <v>248016</v>
      </c>
      <c r="AP8" s="127">
        <v>235833.00412780899</v>
      </c>
      <c r="AQ8" s="127">
        <v>149366</v>
      </c>
      <c r="AR8" s="127">
        <v>209957</v>
      </c>
      <c r="AS8" s="127">
        <v>279363</v>
      </c>
      <c r="AT8" s="127">
        <v>264153</v>
      </c>
      <c r="AU8" s="127">
        <v>264571</v>
      </c>
      <c r="AV8" s="127">
        <v>368068</v>
      </c>
      <c r="AW8" s="127">
        <v>322941</v>
      </c>
      <c r="AX8" s="127">
        <v>327563</v>
      </c>
      <c r="AY8" s="127">
        <v>440726</v>
      </c>
      <c r="AZ8" s="127">
        <v>14525</v>
      </c>
      <c r="BA8" s="127">
        <v>14173</v>
      </c>
      <c r="BB8" s="127">
        <v>12700</v>
      </c>
      <c r="BC8" s="127">
        <v>9288</v>
      </c>
      <c r="BD8" s="127">
        <v>13350</v>
      </c>
      <c r="BE8" s="127">
        <v>6520</v>
      </c>
      <c r="BF8" s="127">
        <v>12785</v>
      </c>
      <c r="BG8" s="127">
        <v>11900</v>
      </c>
      <c r="BH8" s="127">
        <v>18400</v>
      </c>
      <c r="BI8" s="127">
        <v>22822</v>
      </c>
      <c r="BJ8" s="127">
        <v>16743</v>
      </c>
      <c r="BK8" s="127">
        <v>8642</v>
      </c>
      <c r="BL8" s="127">
        <v>34006</v>
      </c>
      <c r="BM8" s="127">
        <v>37775</v>
      </c>
      <c r="BN8" s="127">
        <v>46940</v>
      </c>
      <c r="BO8" s="127">
        <v>39465</v>
      </c>
      <c r="BP8" s="127">
        <v>41988</v>
      </c>
      <c r="BQ8" s="127">
        <v>7822</v>
      </c>
      <c r="BR8" s="127">
        <v>30493</v>
      </c>
      <c r="BS8" s="127">
        <v>36324</v>
      </c>
      <c r="BT8" s="127">
        <v>39958</v>
      </c>
      <c r="BU8" s="127">
        <v>36642</v>
      </c>
      <c r="BV8" s="127">
        <v>36066</v>
      </c>
      <c r="BW8" s="127">
        <v>34956</v>
      </c>
      <c r="BX8" s="127">
        <v>11200</v>
      </c>
      <c r="BY8" s="127">
        <f t="shared" si="23"/>
        <v>2063696</v>
      </c>
      <c r="BZ8" s="128">
        <f t="shared" si="0"/>
        <v>1827143</v>
      </c>
      <c r="CA8" s="127">
        <f t="shared" si="1"/>
        <v>2032344</v>
      </c>
      <c r="CB8" s="127">
        <f t="shared" si="2"/>
        <v>1968525</v>
      </c>
      <c r="CC8" s="127">
        <f t="shared" si="3"/>
        <v>2665040</v>
      </c>
      <c r="CD8" s="127">
        <f t="shared" si="4"/>
        <v>1894240</v>
      </c>
      <c r="CE8" s="127">
        <f t="shared" si="5"/>
        <v>2117412</v>
      </c>
      <c r="CF8" s="128">
        <f t="shared" si="6"/>
        <v>2727652</v>
      </c>
      <c r="CG8" s="128">
        <f t="shared" si="7"/>
        <v>2645450</v>
      </c>
      <c r="CH8" s="128">
        <f t="shared" si="8"/>
        <v>2732942</v>
      </c>
      <c r="CI8" s="128">
        <f t="shared" si="9"/>
        <v>2996833</v>
      </c>
      <c r="CJ8" s="127">
        <f t="shared" si="10"/>
        <v>2791119</v>
      </c>
      <c r="CK8" s="128">
        <f t="shared" si="11"/>
        <v>3037867</v>
      </c>
      <c r="CL8" s="128">
        <f t="shared" si="12"/>
        <v>3397256</v>
      </c>
      <c r="CM8" s="128">
        <f t="shared" si="13"/>
        <v>3406124</v>
      </c>
      <c r="CN8" s="128">
        <f t="shared" si="14"/>
        <v>4092980.0087142638</v>
      </c>
      <c r="CO8" s="128">
        <f t="shared" si="15"/>
        <v>3516660</v>
      </c>
      <c r="CP8" s="128">
        <f t="shared" si="16"/>
        <v>4006446</v>
      </c>
      <c r="CQ8" s="128">
        <f t="shared" si="17"/>
        <v>4280349</v>
      </c>
      <c r="CR8" s="128">
        <f t="shared" si="18"/>
        <v>4556887</v>
      </c>
      <c r="CS8" s="128">
        <f t="shared" si="19"/>
        <v>4607376</v>
      </c>
      <c r="CT8" s="128">
        <f t="shared" si="20"/>
        <v>5018633</v>
      </c>
      <c r="CU8" s="128">
        <f t="shared" si="21"/>
        <v>4595255</v>
      </c>
      <c r="CV8" s="128">
        <f t="shared" si="22"/>
        <v>4943128</v>
      </c>
      <c r="CW8" s="128">
        <f t="shared" si="22"/>
        <v>4103289</v>
      </c>
    </row>
    <row r="9" spans="1:101" s="5" customFormat="1" ht="15.75">
      <c r="A9" s="13" t="s">
        <v>10</v>
      </c>
      <c r="B9" s="14">
        <v>1399175</v>
      </c>
      <c r="C9" s="14">
        <v>1552178</v>
      </c>
      <c r="D9" s="14">
        <v>1458247</v>
      </c>
      <c r="E9" s="14">
        <v>1639221</v>
      </c>
      <c r="F9" s="14">
        <v>1912553</v>
      </c>
      <c r="G9" s="14">
        <v>1547694</v>
      </c>
      <c r="H9" s="14">
        <v>1971001</v>
      </c>
      <c r="I9" s="14">
        <v>2246221</v>
      </c>
      <c r="J9" s="14">
        <v>2503460</v>
      </c>
      <c r="K9" s="14">
        <v>1868943</v>
      </c>
      <c r="L9" s="14">
        <v>2460422</v>
      </c>
      <c r="M9" s="14">
        <v>2403527.3009318993</v>
      </c>
      <c r="N9" s="14">
        <v>2079842</v>
      </c>
      <c r="O9" s="14">
        <v>3227721.8</v>
      </c>
      <c r="P9" s="14">
        <v>2795912</v>
      </c>
      <c r="Q9" s="14">
        <v>320605</v>
      </c>
      <c r="R9" s="12">
        <v>360620</v>
      </c>
      <c r="S9" s="12">
        <v>387800</v>
      </c>
      <c r="T9" s="12">
        <v>343025</v>
      </c>
      <c r="U9" s="12">
        <v>432210</v>
      </c>
      <c r="V9" s="12">
        <v>193636</v>
      </c>
      <c r="W9" s="12">
        <v>215526</v>
      </c>
      <c r="X9" s="12">
        <v>299990</v>
      </c>
      <c r="Y9" s="12">
        <v>294342</v>
      </c>
      <c r="Z9" s="12">
        <v>272595</v>
      </c>
      <c r="AA9" s="12">
        <v>3521686.9993175617</v>
      </c>
      <c r="AB9" s="12">
        <v>3201763</v>
      </c>
      <c r="AC9" s="127">
        <v>3592274</v>
      </c>
      <c r="AD9" s="127">
        <v>3351162</v>
      </c>
      <c r="AE9" s="127">
        <v>3975620.44</v>
      </c>
      <c r="AF9" s="127">
        <v>3672048</v>
      </c>
      <c r="AG9" s="127">
        <v>3907952</v>
      </c>
      <c r="AH9" s="127">
        <v>4814449</v>
      </c>
      <c r="AI9" s="127">
        <v>4358638</v>
      </c>
      <c r="AJ9" s="127"/>
      <c r="AK9" s="127">
        <v>280281</v>
      </c>
      <c r="AL9" s="127">
        <v>305250.10752688203</v>
      </c>
      <c r="AM9" s="127">
        <v>176837.4</v>
      </c>
      <c r="AN9" s="127">
        <v>262964</v>
      </c>
      <c r="AO9" s="127">
        <v>241479</v>
      </c>
      <c r="AP9" s="127">
        <v>213124</v>
      </c>
      <c r="AQ9" s="127">
        <v>287078</v>
      </c>
      <c r="AR9" s="127">
        <v>270056</v>
      </c>
      <c r="AS9" s="127">
        <v>202788</v>
      </c>
      <c r="AT9" s="127">
        <v>244984</v>
      </c>
      <c r="AU9" s="127">
        <v>224090</v>
      </c>
      <c r="AV9" s="127">
        <v>190357</v>
      </c>
      <c r="AW9" s="127">
        <v>315565</v>
      </c>
      <c r="AX9" s="127">
        <v>353036</v>
      </c>
      <c r="AY9" s="127"/>
      <c r="AZ9" s="127">
        <v>15456</v>
      </c>
      <c r="BA9" s="127">
        <v>12584</v>
      </c>
      <c r="BB9" s="127">
        <v>8716</v>
      </c>
      <c r="BC9" s="127">
        <v>10500</v>
      </c>
      <c r="BD9" s="127">
        <v>13300</v>
      </c>
      <c r="BE9" s="127">
        <v>3544</v>
      </c>
      <c r="BF9" s="127">
        <v>13116</v>
      </c>
      <c r="BG9" s="127">
        <v>12850</v>
      </c>
      <c r="BH9" s="127">
        <v>37028</v>
      </c>
      <c r="BI9" s="127">
        <v>12550</v>
      </c>
      <c r="BJ9" s="127">
        <v>13321</v>
      </c>
      <c r="BK9" s="127">
        <v>9196</v>
      </c>
      <c r="BL9" s="127">
        <v>28600</v>
      </c>
      <c r="BM9" s="127">
        <v>39735</v>
      </c>
      <c r="BN9" s="127">
        <v>27489</v>
      </c>
      <c r="BO9" s="127">
        <v>51719</v>
      </c>
      <c r="BP9" s="127">
        <v>52568</v>
      </c>
      <c r="BQ9" s="127">
        <v>13594</v>
      </c>
      <c r="BR9" s="127">
        <v>19260</v>
      </c>
      <c r="BS9" s="127">
        <v>31907.62</v>
      </c>
      <c r="BT9" s="127">
        <v>27626</v>
      </c>
      <c r="BU9" s="127">
        <v>26923</v>
      </c>
      <c r="BV9" s="127">
        <v>35104</v>
      </c>
      <c r="BW9" s="127">
        <v>37516</v>
      </c>
      <c r="BX9" s="127"/>
      <c r="BY9" s="127">
        <f t="shared" si="23"/>
        <v>1735236</v>
      </c>
      <c r="BZ9" s="128">
        <f t="shared" si="0"/>
        <v>1925382</v>
      </c>
      <c r="CA9" s="127">
        <f t="shared" si="1"/>
        <v>1854763</v>
      </c>
      <c r="CB9" s="127">
        <f t="shared" si="2"/>
        <v>1992746</v>
      </c>
      <c r="CC9" s="127">
        <f t="shared" si="3"/>
        <v>2358063</v>
      </c>
      <c r="CD9" s="127">
        <f t="shared" si="4"/>
        <v>1744874</v>
      </c>
      <c r="CE9" s="127">
        <f t="shared" si="5"/>
        <v>2199643</v>
      </c>
      <c r="CF9" s="128">
        <f t="shared" si="6"/>
        <v>2559061</v>
      </c>
      <c r="CG9" s="128">
        <f t="shared" si="7"/>
        <v>2834830</v>
      </c>
      <c r="CH9" s="128">
        <f t="shared" si="8"/>
        <v>2154088</v>
      </c>
      <c r="CI9" s="128">
        <f t="shared" si="9"/>
        <v>2754024</v>
      </c>
      <c r="CJ9" s="127">
        <f t="shared" si="10"/>
        <v>2717973.4084587814</v>
      </c>
      <c r="CK9" s="128">
        <f t="shared" si="11"/>
        <v>2285279.4</v>
      </c>
      <c r="CL9" s="128">
        <f t="shared" si="12"/>
        <v>3530420.8</v>
      </c>
      <c r="CM9" s="128">
        <f t="shared" si="13"/>
        <v>3064880</v>
      </c>
      <c r="CN9" s="128">
        <f t="shared" si="14"/>
        <v>3786529.9993175617</v>
      </c>
      <c r="CO9" s="128">
        <f t="shared" si="15"/>
        <v>3541409</v>
      </c>
      <c r="CP9" s="128">
        <f t="shared" si="16"/>
        <v>3875924</v>
      </c>
      <c r="CQ9" s="128">
        <f t="shared" si="17"/>
        <v>3573210</v>
      </c>
      <c r="CR9" s="128">
        <f t="shared" si="18"/>
        <v>4252512.0599999996</v>
      </c>
      <c r="CS9" s="128">
        <f t="shared" si="19"/>
        <v>3923764</v>
      </c>
      <c r="CT9" s="128">
        <f t="shared" si="20"/>
        <v>4125232</v>
      </c>
      <c r="CU9" s="128">
        <f t="shared" si="21"/>
        <v>5165118</v>
      </c>
      <c r="CV9" s="128">
        <f t="shared" si="22"/>
        <v>4749190</v>
      </c>
      <c r="CW9" s="128">
        <f t="shared" si="22"/>
        <v>0</v>
      </c>
    </row>
    <row r="10" spans="1:101" s="5" customFormat="1" ht="15.75">
      <c r="A10" s="13" t="s">
        <v>11</v>
      </c>
      <c r="B10" s="14">
        <v>1556273</v>
      </c>
      <c r="C10" s="14">
        <v>1739900</v>
      </c>
      <c r="D10" s="14">
        <v>1549605</v>
      </c>
      <c r="E10" s="14">
        <v>1690826</v>
      </c>
      <c r="F10" s="14">
        <v>2103440</v>
      </c>
      <c r="G10" s="14">
        <v>2058727</v>
      </c>
      <c r="H10" s="14">
        <v>2132185</v>
      </c>
      <c r="I10" s="14">
        <v>1957239</v>
      </c>
      <c r="J10" s="14">
        <v>2514534</v>
      </c>
      <c r="K10" s="14">
        <v>2065693</v>
      </c>
      <c r="L10" s="14">
        <v>2658887</v>
      </c>
      <c r="M10" s="14">
        <v>2827770</v>
      </c>
      <c r="N10" s="14">
        <v>2583524</v>
      </c>
      <c r="O10" s="14">
        <v>2593429.2401433727</v>
      </c>
      <c r="P10" s="14">
        <v>2861978</v>
      </c>
      <c r="Q10" s="14">
        <v>301554</v>
      </c>
      <c r="R10" s="12">
        <v>424239</v>
      </c>
      <c r="S10" s="12">
        <v>316900</v>
      </c>
      <c r="T10" s="12">
        <v>308600</v>
      </c>
      <c r="U10" s="12">
        <v>430531</v>
      </c>
      <c r="V10" s="12">
        <v>221402</v>
      </c>
      <c r="W10" s="12">
        <v>200532</v>
      </c>
      <c r="X10" s="12">
        <v>266094</v>
      </c>
      <c r="Y10" s="12">
        <v>268906</v>
      </c>
      <c r="Z10" s="12">
        <v>168106</v>
      </c>
      <c r="AA10" s="12">
        <v>3911138.9954504096</v>
      </c>
      <c r="AB10" s="12">
        <v>3255370</v>
      </c>
      <c r="AC10" s="12">
        <v>3798103</v>
      </c>
      <c r="AD10" s="12">
        <v>3876186</v>
      </c>
      <c r="AE10" s="12">
        <v>3273922.04</v>
      </c>
      <c r="AF10" s="12">
        <v>4057843.5389863551</v>
      </c>
      <c r="AG10" s="12">
        <v>4162172</v>
      </c>
      <c r="AH10" s="12">
        <v>4472393</v>
      </c>
      <c r="AI10" s="12">
        <v>4782317</v>
      </c>
      <c r="AJ10" s="12"/>
      <c r="AK10" s="12">
        <v>251736</v>
      </c>
      <c r="AL10" s="12">
        <v>178558</v>
      </c>
      <c r="AM10" s="12">
        <v>251190</v>
      </c>
      <c r="AN10" s="12">
        <v>156753</v>
      </c>
      <c r="AO10" s="12">
        <v>260783</v>
      </c>
      <c r="AP10" s="12">
        <v>83636</v>
      </c>
      <c r="AQ10" s="12">
        <v>249125</v>
      </c>
      <c r="AR10" s="12">
        <v>219396</v>
      </c>
      <c r="AS10" s="12">
        <v>170330</v>
      </c>
      <c r="AT10" s="12">
        <v>111196</v>
      </c>
      <c r="AU10" s="12">
        <v>278087</v>
      </c>
      <c r="AV10" s="12">
        <v>263239</v>
      </c>
      <c r="AW10" s="12">
        <v>289235</v>
      </c>
      <c r="AX10" s="12">
        <v>286449</v>
      </c>
      <c r="AY10" s="12"/>
      <c r="AZ10" s="12">
        <v>16397</v>
      </c>
      <c r="BA10" s="12">
        <v>13278</v>
      </c>
      <c r="BB10" s="12">
        <v>11599</v>
      </c>
      <c r="BC10" s="12">
        <v>12050</v>
      </c>
      <c r="BD10" s="12">
        <v>15600</v>
      </c>
      <c r="BE10" s="12">
        <v>7920</v>
      </c>
      <c r="BF10" s="12">
        <v>19100</v>
      </c>
      <c r="BG10" s="12">
        <v>14100</v>
      </c>
      <c r="BH10" s="12">
        <v>37778</v>
      </c>
      <c r="BI10" s="12">
        <v>19887</v>
      </c>
      <c r="BJ10" s="12">
        <v>13653</v>
      </c>
      <c r="BK10" s="12">
        <v>9942</v>
      </c>
      <c r="BL10" s="12">
        <v>23044</v>
      </c>
      <c r="BM10" s="12">
        <v>37154</v>
      </c>
      <c r="BN10" s="12">
        <v>36582</v>
      </c>
      <c r="BO10" s="12">
        <v>55471</v>
      </c>
      <c r="BP10" s="12">
        <v>28049</v>
      </c>
      <c r="BQ10" s="12">
        <v>34297.619999999995</v>
      </c>
      <c r="BR10" s="12">
        <v>13212</v>
      </c>
      <c r="BS10" s="12">
        <v>32032.080000000002</v>
      </c>
      <c r="BT10" s="12">
        <v>21878</v>
      </c>
      <c r="BU10" s="12">
        <v>31595</v>
      </c>
      <c r="BV10" s="12">
        <v>44770</v>
      </c>
      <c r="BW10" s="12">
        <v>48404</v>
      </c>
      <c r="BX10" s="12"/>
      <c r="BY10" s="12">
        <f t="shared" si="23"/>
        <v>1874224</v>
      </c>
      <c r="BZ10" s="14">
        <f t="shared" si="0"/>
        <v>2177417</v>
      </c>
      <c r="CA10" s="12">
        <f t="shared" si="1"/>
        <v>1878104</v>
      </c>
      <c r="CB10" s="12">
        <f t="shared" si="2"/>
        <v>2011476</v>
      </c>
      <c r="CC10" s="12">
        <f t="shared" si="3"/>
        <v>2549571</v>
      </c>
      <c r="CD10" s="12">
        <f t="shared" si="4"/>
        <v>2288049</v>
      </c>
      <c r="CE10" s="12">
        <f t="shared" si="5"/>
        <v>2351817</v>
      </c>
      <c r="CF10" s="14">
        <f t="shared" si="6"/>
        <v>2237433</v>
      </c>
      <c r="CG10" s="14">
        <f t="shared" si="7"/>
        <v>2821218</v>
      </c>
      <c r="CH10" s="14">
        <f t="shared" si="8"/>
        <v>2253686</v>
      </c>
      <c r="CI10" s="14">
        <f t="shared" si="9"/>
        <v>2924276</v>
      </c>
      <c r="CJ10" s="12">
        <f t="shared" si="10"/>
        <v>3016270</v>
      </c>
      <c r="CK10" s="14">
        <f t="shared" si="11"/>
        <v>2857758</v>
      </c>
      <c r="CL10" s="14">
        <f t="shared" si="12"/>
        <v>2787336.2401433727</v>
      </c>
      <c r="CM10" s="14">
        <f t="shared" si="13"/>
        <v>3159343</v>
      </c>
      <c r="CN10" s="14">
        <f t="shared" si="14"/>
        <v>4050245.9954504096</v>
      </c>
      <c r="CO10" s="14">
        <f t="shared" si="15"/>
        <v>3532544</v>
      </c>
      <c r="CP10" s="14">
        <f t="shared" si="16"/>
        <v>4051796.62</v>
      </c>
      <c r="CQ10" s="14">
        <f t="shared" si="17"/>
        <v>4059728</v>
      </c>
      <c r="CR10" s="14">
        <f t="shared" si="18"/>
        <v>3417150.12</v>
      </c>
      <c r="CS10" s="14">
        <f t="shared" si="19"/>
        <v>4357808.5389863551</v>
      </c>
      <c r="CT10" s="14">
        <f t="shared" si="20"/>
        <v>4457006</v>
      </c>
      <c r="CU10" s="14">
        <f t="shared" si="21"/>
        <v>4806398</v>
      </c>
      <c r="CV10" s="14">
        <f t="shared" si="22"/>
        <v>5117170</v>
      </c>
      <c r="CW10" s="14">
        <f t="shared" si="22"/>
        <v>0</v>
      </c>
    </row>
    <row r="11" spans="1:101" s="5" customFormat="1" ht="15.75">
      <c r="A11" s="13" t="s">
        <v>12</v>
      </c>
      <c r="B11" s="14">
        <v>1401401</v>
      </c>
      <c r="C11" s="14">
        <v>1673477</v>
      </c>
      <c r="D11" s="14">
        <v>1633155</v>
      </c>
      <c r="E11" s="14">
        <v>1557564</v>
      </c>
      <c r="F11" s="14">
        <v>2099659</v>
      </c>
      <c r="G11" s="14">
        <v>1986468</v>
      </c>
      <c r="H11" s="14">
        <v>1822711</v>
      </c>
      <c r="I11" s="14">
        <v>2326744</v>
      </c>
      <c r="J11" s="14">
        <v>1813415</v>
      </c>
      <c r="K11" s="14">
        <v>2358728</v>
      </c>
      <c r="L11" s="14">
        <v>2282295</v>
      </c>
      <c r="M11" s="14">
        <v>2406176.9964157706</v>
      </c>
      <c r="N11" s="14">
        <v>2539127</v>
      </c>
      <c r="O11" s="14">
        <v>3234041.5806451617</v>
      </c>
      <c r="P11" s="14">
        <v>3107827</v>
      </c>
      <c r="Q11" s="14">
        <v>222311</v>
      </c>
      <c r="R11" s="12">
        <v>467512</v>
      </c>
      <c r="S11" s="12">
        <v>226980</v>
      </c>
      <c r="T11" s="12">
        <v>360255</v>
      </c>
      <c r="U11" s="12">
        <v>408000</v>
      </c>
      <c r="V11" s="12">
        <v>309094</v>
      </c>
      <c r="W11" s="12">
        <v>276471</v>
      </c>
      <c r="X11" s="12">
        <v>243545</v>
      </c>
      <c r="Y11" s="12">
        <v>273154</v>
      </c>
      <c r="Z11" s="12">
        <v>259176</v>
      </c>
      <c r="AA11" s="12">
        <v>3379974</v>
      </c>
      <c r="AB11" s="12">
        <v>3086511</v>
      </c>
      <c r="AC11" s="12">
        <v>3263954</v>
      </c>
      <c r="AD11" s="12">
        <v>3900123</v>
      </c>
      <c r="AE11" s="12">
        <v>2931889</v>
      </c>
      <c r="AF11" s="12">
        <v>3795574</v>
      </c>
      <c r="AG11" s="12">
        <v>4381819</v>
      </c>
      <c r="AH11" s="12">
        <v>3753208</v>
      </c>
      <c r="AI11" s="12">
        <v>4469785.5808602152</v>
      </c>
      <c r="AJ11" s="12"/>
      <c r="AK11" s="12">
        <v>188260</v>
      </c>
      <c r="AL11" s="12">
        <v>208054.107526882</v>
      </c>
      <c r="AM11" s="12">
        <v>243475</v>
      </c>
      <c r="AN11" s="12">
        <v>252220</v>
      </c>
      <c r="AO11" s="12">
        <v>192510</v>
      </c>
      <c r="AP11" s="12">
        <v>221136</v>
      </c>
      <c r="AQ11" s="12">
        <v>283878</v>
      </c>
      <c r="AR11" s="12">
        <v>246779</v>
      </c>
      <c r="AS11" s="12">
        <v>362910</v>
      </c>
      <c r="AT11" s="12">
        <v>118928</v>
      </c>
      <c r="AU11" s="12">
        <v>260968</v>
      </c>
      <c r="AV11" s="12">
        <v>247499</v>
      </c>
      <c r="AW11" s="12">
        <v>249545</v>
      </c>
      <c r="AX11" s="12">
        <v>372809</v>
      </c>
      <c r="AY11" s="12"/>
      <c r="AZ11" s="12">
        <v>16600</v>
      </c>
      <c r="BA11" s="12">
        <v>13142</v>
      </c>
      <c r="BB11" s="12">
        <v>12146</v>
      </c>
      <c r="BC11" s="12">
        <v>11470</v>
      </c>
      <c r="BD11" s="12">
        <v>23700</v>
      </c>
      <c r="BE11" s="12">
        <v>9540</v>
      </c>
      <c r="BF11" s="12">
        <v>13550</v>
      </c>
      <c r="BG11" s="12">
        <v>15100</v>
      </c>
      <c r="BH11" s="12">
        <v>18095</v>
      </c>
      <c r="BI11" s="12">
        <v>18323</v>
      </c>
      <c r="BJ11" s="12">
        <v>20718</v>
      </c>
      <c r="BK11" s="12">
        <v>10600</v>
      </c>
      <c r="BL11" s="12">
        <v>27667</v>
      </c>
      <c r="BM11" s="12">
        <v>35682</v>
      </c>
      <c r="BN11" s="12">
        <v>44110</v>
      </c>
      <c r="BO11" s="12">
        <v>22855</v>
      </c>
      <c r="BP11" s="12">
        <v>30116</v>
      </c>
      <c r="BQ11" s="12">
        <v>33327.040000000001</v>
      </c>
      <c r="BR11" s="12">
        <v>17439</v>
      </c>
      <c r="BS11" s="12">
        <v>45410</v>
      </c>
      <c r="BT11" s="12">
        <v>31153</v>
      </c>
      <c r="BU11" s="12">
        <v>34404</v>
      </c>
      <c r="BV11" s="12">
        <v>28420</v>
      </c>
      <c r="BW11" s="12">
        <v>32285</v>
      </c>
      <c r="BX11" s="12"/>
      <c r="BY11" s="12">
        <f t="shared" si="23"/>
        <v>1640312</v>
      </c>
      <c r="BZ11" s="14">
        <f t="shared" si="0"/>
        <v>2154131</v>
      </c>
      <c r="CA11" s="12">
        <f t="shared" si="1"/>
        <v>1872281</v>
      </c>
      <c r="CB11" s="12">
        <f t="shared" si="2"/>
        <v>1929289</v>
      </c>
      <c r="CC11" s="12">
        <f t="shared" si="3"/>
        <v>2531359</v>
      </c>
      <c r="CD11" s="12">
        <f t="shared" si="4"/>
        <v>2305102</v>
      </c>
      <c r="CE11" s="12">
        <f t="shared" si="5"/>
        <v>2112732</v>
      </c>
      <c r="CF11" s="14">
        <f t="shared" si="6"/>
        <v>2585389</v>
      </c>
      <c r="CG11" s="14">
        <f t="shared" si="7"/>
        <v>2104664</v>
      </c>
      <c r="CH11" s="14">
        <f t="shared" si="8"/>
        <v>2636227</v>
      </c>
      <c r="CI11" s="14">
        <f t="shared" si="9"/>
        <v>2491273</v>
      </c>
      <c r="CJ11" s="12">
        <f t="shared" si="10"/>
        <v>2624831.1039426527</v>
      </c>
      <c r="CK11" s="14">
        <f t="shared" si="11"/>
        <v>2810269</v>
      </c>
      <c r="CL11" s="14">
        <f t="shared" si="12"/>
        <v>3521943.5806451617</v>
      </c>
      <c r="CM11" s="14">
        <f t="shared" si="13"/>
        <v>3344447</v>
      </c>
      <c r="CN11" s="14">
        <f t="shared" si="14"/>
        <v>3623965</v>
      </c>
      <c r="CO11" s="14">
        <f t="shared" si="15"/>
        <v>3400505</v>
      </c>
      <c r="CP11" s="14">
        <f t="shared" si="16"/>
        <v>3544060.04</v>
      </c>
      <c r="CQ11" s="14">
        <f t="shared" si="17"/>
        <v>4280472</v>
      </c>
      <c r="CR11" s="14">
        <f t="shared" si="18"/>
        <v>3096227</v>
      </c>
      <c r="CS11" s="14">
        <f t="shared" si="19"/>
        <v>4087695</v>
      </c>
      <c r="CT11" s="14">
        <f t="shared" si="20"/>
        <v>4663722</v>
      </c>
      <c r="CU11" s="14">
        <f t="shared" si="21"/>
        <v>4031173</v>
      </c>
      <c r="CV11" s="14">
        <f t="shared" si="22"/>
        <v>4874879.5808602152</v>
      </c>
      <c r="CW11" s="14">
        <f t="shared" si="22"/>
        <v>0</v>
      </c>
    </row>
    <row r="12" spans="1:101" s="5" customFormat="1" ht="15.75">
      <c r="A12" s="13" t="s">
        <v>13</v>
      </c>
      <c r="B12" s="14">
        <v>1357304</v>
      </c>
      <c r="C12" s="12">
        <v>1530374</v>
      </c>
      <c r="D12" s="12">
        <v>1564456</v>
      </c>
      <c r="E12" s="12">
        <v>1769740</v>
      </c>
      <c r="F12" s="12">
        <v>1799532</v>
      </c>
      <c r="G12" s="12">
        <v>1755940</v>
      </c>
      <c r="H12" s="12">
        <v>1939791</v>
      </c>
      <c r="I12" s="12">
        <v>2469272</v>
      </c>
      <c r="J12" s="12">
        <v>2334432</v>
      </c>
      <c r="K12" s="12">
        <v>1798339</v>
      </c>
      <c r="L12" s="12">
        <v>2427416</v>
      </c>
      <c r="M12" s="12">
        <v>2955248</v>
      </c>
      <c r="N12" s="12">
        <v>2561139</v>
      </c>
      <c r="O12" s="12">
        <v>3001302</v>
      </c>
      <c r="P12" s="12">
        <v>2979778</v>
      </c>
      <c r="Q12" s="12">
        <v>385279</v>
      </c>
      <c r="R12" s="12">
        <v>430674</v>
      </c>
      <c r="S12" s="12">
        <v>250131</v>
      </c>
      <c r="T12" s="12">
        <v>373300</v>
      </c>
      <c r="U12" s="12">
        <v>321050</v>
      </c>
      <c r="V12" s="12">
        <v>284493</v>
      </c>
      <c r="W12" s="12">
        <v>324156</v>
      </c>
      <c r="X12" s="12">
        <v>192862</v>
      </c>
      <c r="Y12" s="12">
        <v>250450</v>
      </c>
      <c r="Z12" s="12">
        <v>214790</v>
      </c>
      <c r="AA12" s="12">
        <v>2907727</v>
      </c>
      <c r="AB12" s="12">
        <v>2998427</v>
      </c>
      <c r="AC12" s="12">
        <v>3888272</v>
      </c>
      <c r="AD12" s="12">
        <v>3952049</v>
      </c>
      <c r="AE12" s="12">
        <v>3782008.28</v>
      </c>
      <c r="AF12" s="12">
        <v>3549243</v>
      </c>
      <c r="AG12" s="12">
        <v>4026110.54</v>
      </c>
      <c r="AH12" s="12">
        <v>4450933.2004543394</v>
      </c>
      <c r="AI12" s="12">
        <v>4851507.7795698922</v>
      </c>
      <c r="AJ12" s="12"/>
      <c r="AK12" s="12">
        <v>128278</v>
      </c>
      <c r="AL12" s="12">
        <v>260606</v>
      </c>
      <c r="AM12" s="12">
        <v>192485</v>
      </c>
      <c r="AN12" s="12">
        <v>317559</v>
      </c>
      <c r="AO12" s="12">
        <v>251436</v>
      </c>
      <c r="AP12" s="12">
        <v>272150</v>
      </c>
      <c r="AQ12" s="12">
        <v>230193</v>
      </c>
      <c r="AR12" s="12">
        <v>204929</v>
      </c>
      <c r="AS12" s="12">
        <v>315959</v>
      </c>
      <c r="AT12" s="12">
        <v>187858</v>
      </c>
      <c r="AU12" s="12">
        <v>272980</v>
      </c>
      <c r="AV12" s="12">
        <v>220279</v>
      </c>
      <c r="AW12" s="12">
        <v>336305.00090867787</v>
      </c>
      <c r="AX12" s="12">
        <v>374519.99913978495</v>
      </c>
      <c r="AY12" s="12"/>
      <c r="AZ12" s="12">
        <v>15667</v>
      </c>
      <c r="BA12" s="12">
        <v>12275</v>
      </c>
      <c r="BB12" s="12">
        <v>10959</v>
      </c>
      <c r="BC12" s="12">
        <v>9794</v>
      </c>
      <c r="BD12" s="12">
        <v>8966</v>
      </c>
      <c r="BE12" s="12">
        <v>10350</v>
      </c>
      <c r="BF12" s="12">
        <v>10650</v>
      </c>
      <c r="BG12" s="12">
        <v>14350</v>
      </c>
      <c r="BH12" s="12">
        <v>21159</v>
      </c>
      <c r="BI12" s="12">
        <v>14392</v>
      </c>
      <c r="BJ12" s="12">
        <v>20739</v>
      </c>
      <c r="BK12" s="12">
        <v>15354</v>
      </c>
      <c r="BL12" s="12">
        <v>30324</v>
      </c>
      <c r="BM12" s="12">
        <v>29225</v>
      </c>
      <c r="BN12" s="12">
        <v>32107</v>
      </c>
      <c r="BO12" s="12">
        <v>24280</v>
      </c>
      <c r="BP12" s="12">
        <v>30925</v>
      </c>
      <c r="BQ12" s="12">
        <v>30593.84</v>
      </c>
      <c r="BR12" s="12">
        <v>24827</v>
      </c>
      <c r="BS12" s="12">
        <v>52856.66</v>
      </c>
      <c r="BT12" s="12">
        <v>38362</v>
      </c>
      <c r="BU12" s="12">
        <v>31035.64</v>
      </c>
      <c r="BV12" s="12">
        <v>38765</v>
      </c>
      <c r="BW12" s="12">
        <v>50343.18</v>
      </c>
      <c r="BX12" s="12"/>
      <c r="BY12" s="12">
        <f t="shared" si="23"/>
        <v>1758250</v>
      </c>
      <c r="BZ12" s="14">
        <f t="shared" si="0"/>
        <v>1973323</v>
      </c>
      <c r="CA12" s="12">
        <f t="shared" si="1"/>
        <v>1825546</v>
      </c>
      <c r="CB12" s="12">
        <f t="shared" si="2"/>
        <v>2152834</v>
      </c>
      <c r="CC12" s="12">
        <f t="shared" si="3"/>
        <v>2129548</v>
      </c>
      <c r="CD12" s="12">
        <f t="shared" si="4"/>
        <v>2050783</v>
      </c>
      <c r="CE12" s="12">
        <f t="shared" si="5"/>
        <v>2274597</v>
      </c>
      <c r="CF12" s="14">
        <f t="shared" si="6"/>
        <v>2676484</v>
      </c>
      <c r="CG12" s="14">
        <f t="shared" si="7"/>
        <v>2606041</v>
      </c>
      <c r="CH12" s="14">
        <f t="shared" si="8"/>
        <v>2027521</v>
      </c>
      <c r="CI12" s="14">
        <f t="shared" si="9"/>
        <v>2576433</v>
      </c>
      <c r="CJ12" s="12">
        <f t="shared" si="10"/>
        <v>3231208</v>
      </c>
      <c r="CK12" s="14">
        <f t="shared" si="11"/>
        <v>2783948</v>
      </c>
      <c r="CL12" s="14">
        <f t="shared" si="12"/>
        <v>3348086</v>
      </c>
      <c r="CM12" s="14">
        <f t="shared" si="13"/>
        <v>3263321</v>
      </c>
      <c r="CN12" s="14">
        <f t="shared" si="14"/>
        <v>3204157</v>
      </c>
      <c r="CO12" s="14">
        <f t="shared" si="15"/>
        <v>3259545</v>
      </c>
      <c r="CP12" s="14">
        <f t="shared" si="16"/>
        <v>4123794.84</v>
      </c>
      <c r="CQ12" s="14">
        <f t="shared" si="17"/>
        <v>4292835</v>
      </c>
      <c r="CR12" s="14">
        <f t="shared" si="18"/>
        <v>4022722.94</v>
      </c>
      <c r="CS12" s="14">
        <f t="shared" si="19"/>
        <v>3860585</v>
      </c>
      <c r="CT12" s="14">
        <f t="shared" si="20"/>
        <v>4277425.18</v>
      </c>
      <c r="CU12" s="14">
        <f t="shared" si="21"/>
        <v>4826003.2013630169</v>
      </c>
      <c r="CV12" s="14">
        <f t="shared" si="22"/>
        <v>5276370.9587096768</v>
      </c>
      <c r="CW12" s="14">
        <f t="shared" si="22"/>
        <v>0</v>
      </c>
    </row>
    <row r="13" spans="1:101" s="5" customFormat="1" ht="15.75">
      <c r="A13" s="13" t="s">
        <v>14</v>
      </c>
      <c r="B13" s="14">
        <v>1245321</v>
      </c>
      <c r="C13" s="12">
        <v>1487171</v>
      </c>
      <c r="D13" s="12">
        <v>1549537</v>
      </c>
      <c r="E13" s="12">
        <v>1803224</v>
      </c>
      <c r="F13" s="12">
        <v>2178036</v>
      </c>
      <c r="G13" s="12">
        <v>1816759</v>
      </c>
      <c r="H13" s="12">
        <v>1811398</v>
      </c>
      <c r="I13" s="12">
        <v>2377931</v>
      </c>
      <c r="J13" s="12">
        <v>2723241</v>
      </c>
      <c r="K13" s="12">
        <v>1993716</v>
      </c>
      <c r="L13" s="12">
        <v>2633318</v>
      </c>
      <c r="M13" s="12">
        <v>2543869.0035842289</v>
      </c>
      <c r="N13" s="12">
        <v>2931129</v>
      </c>
      <c r="O13" s="12">
        <v>2599129.6</v>
      </c>
      <c r="P13" s="12">
        <v>2965271</v>
      </c>
      <c r="Q13" s="12">
        <v>330200</v>
      </c>
      <c r="R13" s="12">
        <v>327717</v>
      </c>
      <c r="S13" s="12">
        <v>323026</v>
      </c>
      <c r="T13" s="12">
        <v>425671</v>
      </c>
      <c r="U13" s="12">
        <v>431570</v>
      </c>
      <c r="V13" s="12">
        <v>281812</v>
      </c>
      <c r="W13" s="12">
        <v>312834</v>
      </c>
      <c r="X13" s="12">
        <v>262157</v>
      </c>
      <c r="Y13" s="12">
        <v>187609</v>
      </c>
      <c r="Z13" s="12">
        <v>239094</v>
      </c>
      <c r="AA13" s="12">
        <v>3504615</v>
      </c>
      <c r="AB13" s="12">
        <v>2675198</v>
      </c>
      <c r="AC13" s="12">
        <v>4103873</v>
      </c>
      <c r="AD13" s="12">
        <v>3920741</v>
      </c>
      <c r="AE13" s="12">
        <v>4225658</v>
      </c>
      <c r="AF13" s="12">
        <v>3888313</v>
      </c>
      <c r="AG13" s="12">
        <v>3626562.58</v>
      </c>
      <c r="AH13" s="12">
        <v>4014220</v>
      </c>
      <c r="AI13" s="12">
        <v>4317655</v>
      </c>
      <c r="AJ13" s="12"/>
      <c r="AK13" s="12">
        <v>170538</v>
      </c>
      <c r="AL13" s="12">
        <v>278189.00358422898</v>
      </c>
      <c r="AM13" s="12">
        <v>250024</v>
      </c>
      <c r="AN13" s="12">
        <v>214460</v>
      </c>
      <c r="AO13" s="12">
        <v>156801</v>
      </c>
      <c r="AP13" s="12">
        <v>239904</v>
      </c>
      <c r="AQ13" s="12">
        <v>138542</v>
      </c>
      <c r="AR13" s="12">
        <v>225267</v>
      </c>
      <c r="AS13" s="12">
        <v>279456</v>
      </c>
      <c r="AT13" s="12">
        <v>257019</v>
      </c>
      <c r="AU13" s="12">
        <v>218706</v>
      </c>
      <c r="AV13" s="12">
        <v>369759</v>
      </c>
      <c r="AW13" s="12">
        <v>303413</v>
      </c>
      <c r="AX13" s="12">
        <v>258980</v>
      </c>
      <c r="AY13" s="12"/>
      <c r="AZ13" s="12">
        <v>14495</v>
      </c>
      <c r="BA13" s="12">
        <v>9380</v>
      </c>
      <c r="BB13" s="12">
        <v>9416</v>
      </c>
      <c r="BC13" s="12">
        <v>10950</v>
      </c>
      <c r="BD13" s="12">
        <v>11474</v>
      </c>
      <c r="BE13" s="12">
        <v>8400</v>
      </c>
      <c r="BF13" s="12">
        <v>18550</v>
      </c>
      <c r="BG13" s="12">
        <v>15100</v>
      </c>
      <c r="BH13" s="12">
        <v>23561</v>
      </c>
      <c r="BI13" s="12">
        <v>17446</v>
      </c>
      <c r="BJ13" s="12">
        <v>20223</v>
      </c>
      <c r="BK13" s="12">
        <v>8870</v>
      </c>
      <c r="BL13" s="12">
        <v>30396</v>
      </c>
      <c r="BM13" s="12">
        <v>22908</v>
      </c>
      <c r="BN13" s="12">
        <v>71463</v>
      </c>
      <c r="BO13" s="12">
        <v>19168</v>
      </c>
      <c r="BP13" s="12">
        <v>20364</v>
      </c>
      <c r="BQ13" s="12">
        <v>29453</v>
      </c>
      <c r="BR13" s="12">
        <v>35201</v>
      </c>
      <c r="BS13" s="12">
        <v>49840</v>
      </c>
      <c r="BT13" s="12">
        <v>42964</v>
      </c>
      <c r="BU13" s="12">
        <v>41158.660000000003</v>
      </c>
      <c r="BV13" s="12">
        <v>57500</v>
      </c>
      <c r="BW13" s="12">
        <v>26477</v>
      </c>
      <c r="BX13" s="12"/>
      <c r="BY13" s="12">
        <f t="shared" si="23"/>
        <v>1590016</v>
      </c>
      <c r="BZ13" s="14">
        <f t="shared" si="0"/>
        <v>1824268</v>
      </c>
      <c r="CA13" s="12">
        <f t="shared" si="1"/>
        <v>1881979</v>
      </c>
      <c r="CB13" s="12">
        <f t="shared" si="2"/>
        <v>2239845</v>
      </c>
      <c r="CC13" s="12">
        <f t="shared" si="3"/>
        <v>2621080</v>
      </c>
      <c r="CD13" s="12">
        <f t="shared" si="4"/>
        <v>2106971</v>
      </c>
      <c r="CE13" s="12">
        <f t="shared" si="5"/>
        <v>2142782</v>
      </c>
      <c r="CF13" s="14">
        <f t="shared" si="6"/>
        <v>2655188</v>
      </c>
      <c r="CG13" s="14">
        <f t="shared" si="7"/>
        <v>2934411</v>
      </c>
      <c r="CH13" s="14">
        <f t="shared" si="8"/>
        <v>2250256</v>
      </c>
      <c r="CI13" s="14">
        <f t="shared" si="9"/>
        <v>2824079</v>
      </c>
      <c r="CJ13" s="12">
        <f t="shared" si="10"/>
        <v>2830928.0071684578</v>
      </c>
      <c r="CK13" s="14">
        <f t="shared" si="11"/>
        <v>3211549</v>
      </c>
      <c r="CL13" s="14">
        <f t="shared" si="12"/>
        <v>2836497.6</v>
      </c>
      <c r="CM13" s="14">
        <f t="shared" si="13"/>
        <v>3193535</v>
      </c>
      <c r="CN13" s="14">
        <f t="shared" si="14"/>
        <v>3763687</v>
      </c>
      <c r="CO13" s="14">
        <f t="shared" si="15"/>
        <v>2834104</v>
      </c>
      <c r="CP13" s="14">
        <f t="shared" si="16"/>
        <v>4358593</v>
      </c>
      <c r="CQ13" s="14">
        <f t="shared" si="17"/>
        <v>4235398</v>
      </c>
      <c r="CR13" s="14">
        <f t="shared" si="18"/>
        <v>4532517</v>
      </c>
      <c r="CS13" s="14">
        <f t="shared" si="19"/>
        <v>4149983</v>
      </c>
      <c r="CT13" s="14">
        <f t="shared" si="20"/>
        <v>4037480.24</v>
      </c>
      <c r="CU13" s="14">
        <f t="shared" si="21"/>
        <v>4375133</v>
      </c>
      <c r="CV13" s="14">
        <f t="shared" si="22"/>
        <v>4603112</v>
      </c>
      <c r="CW13" s="14">
        <f t="shared" si="22"/>
        <v>0</v>
      </c>
    </row>
    <row r="14" spans="1:101" s="5" customFormat="1" ht="15.75">
      <c r="A14" s="13" t="s">
        <v>15</v>
      </c>
      <c r="B14" s="14">
        <v>1029407</v>
      </c>
      <c r="C14" s="12">
        <v>1482248</v>
      </c>
      <c r="D14" s="12">
        <v>1506870</v>
      </c>
      <c r="E14" s="12">
        <v>1852263</v>
      </c>
      <c r="F14" s="12">
        <v>2368531</v>
      </c>
      <c r="G14" s="12">
        <v>2016979</v>
      </c>
      <c r="H14" s="12">
        <v>2080353</v>
      </c>
      <c r="I14" s="12">
        <v>1928890</v>
      </c>
      <c r="J14" s="12">
        <v>2644468</v>
      </c>
      <c r="K14" s="12">
        <v>2560075</v>
      </c>
      <c r="L14" s="12">
        <v>2117626</v>
      </c>
      <c r="M14" s="12">
        <v>2708723</v>
      </c>
      <c r="N14" s="12">
        <v>2900408.9408602151</v>
      </c>
      <c r="O14" s="12">
        <v>2702586.476702509</v>
      </c>
      <c r="P14" s="12">
        <v>3043835</v>
      </c>
      <c r="Q14" s="12">
        <v>262174</v>
      </c>
      <c r="R14" s="12">
        <v>395601</v>
      </c>
      <c r="S14" s="12">
        <v>285645</v>
      </c>
      <c r="T14" s="12">
        <v>404700</v>
      </c>
      <c r="U14" s="12">
        <v>357900</v>
      </c>
      <c r="V14" s="12">
        <v>219920</v>
      </c>
      <c r="W14" s="12">
        <v>269886</v>
      </c>
      <c r="X14" s="12">
        <v>289059</v>
      </c>
      <c r="Y14" s="12">
        <v>188970</v>
      </c>
      <c r="Z14" s="12">
        <v>112912</v>
      </c>
      <c r="AA14" s="12">
        <v>3051588</v>
      </c>
      <c r="AB14" s="12">
        <v>2948395</v>
      </c>
      <c r="AC14" s="12">
        <v>3870329</v>
      </c>
      <c r="AD14" s="12">
        <v>3712952</v>
      </c>
      <c r="AE14" s="12">
        <v>3169212</v>
      </c>
      <c r="AF14" s="12">
        <v>3663585</v>
      </c>
      <c r="AG14" s="12">
        <v>3777579</v>
      </c>
      <c r="AH14" s="12">
        <v>4523659</v>
      </c>
      <c r="AI14" s="12">
        <v>4802920</v>
      </c>
      <c r="AJ14" s="12"/>
      <c r="AK14" s="12">
        <v>186860</v>
      </c>
      <c r="AL14" s="12">
        <v>121788</v>
      </c>
      <c r="AM14" s="12">
        <v>258566</v>
      </c>
      <c r="AN14" s="12">
        <v>150737</v>
      </c>
      <c r="AO14" s="12">
        <v>337905</v>
      </c>
      <c r="AP14" s="12">
        <v>262518</v>
      </c>
      <c r="AQ14" s="12">
        <v>261840</v>
      </c>
      <c r="AR14" s="12">
        <v>276002</v>
      </c>
      <c r="AS14" s="12">
        <v>153611</v>
      </c>
      <c r="AT14" s="12">
        <v>314218</v>
      </c>
      <c r="AU14" s="12">
        <v>251352</v>
      </c>
      <c r="AV14" s="12">
        <v>282192</v>
      </c>
      <c r="AW14" s="12">
        <v>303803</v>
      </c>
      <c r="AX14" s="12">
        <v>373272</v>
      </c>
      <c r="AY14" s="12"/>
      <c r="AZ14" s="12">
        <v>14192</v>
      </c>
      <c r="BA14" s="12">
        <v>9300</v>
      </c>
      <c r="BB14" s="12">
        <v>11920</v>
      </c>
      <c r="BC14" s="12">
        <v>14100</v>
      </c>
      <c r="BD14" s="12">
        <v>4650</v>
      </c>
      <c r="BE14" s="12">
        <v>10350</v>
      </c>
      <c r="BF14" s="12">
        <v>20100</v>
      </c>
      <c r="BG14" s="12">
        <v>15630</v>
      </c>
      <c r="BH14" s="12">
        <v>22360</v>
      </c>
      <c r="BI14" s="12">
        <v>16502</v>
      </c>
      <c r="BJ14" s="12">
        <v>16260</v>
      </c>
      <c r="BK14" s="12">
        <v>9828</v>
      </c>
      <c r="BL14" s="12">
        <v>21239</v>
      </c>
      <c r="BM14" s="12">
        <v>36120</v>
      </c>
      <c r="BN14" s="12">
        <v>39004</v>
      </c>
      <c r="BO14" s="12">
        <v>34702</v>
      </c>
      <c r="BP14" s="12">
        <v>22613</v>
      </c>
      <c r="BQ14" s="12">
        <v>27333</v>
      </c>
      <c r="BR14" s="12">
        <v>33242</v>
      </c>
      <c r="BS14" s="12">
        <v>46025</v>
      </c>
      <c r="BT14" s="12">
        <v>44775</v>
      </c>
      <c r="BU14" s="12">
        <v>36837</v>
      </c>
      <c r="BV14" s="12">
        <v>25068</v>
      </c>
      <c r="BW14" s="12">
        <v>29531.86</v>
      </c>
      <c r="BX14" s="12"/>
      <c r="BY14" s="12">
        <f t="shared" si="23"/>
        <v>1305773</v>
      </c>
      <c r="BZ14" s="14">
        <f t="shared" si="0"/>
        <v>1887149</v>
      </c>
      <c r="CA14" s="12">
        <f t="shared" si="1"/>
        <v>1804435</v>
      </c>
      <c r="CB14" s="12">
        <f t="shared" si="2"/>
        <v>2271063</v>
      </c>
      <c r="CC14" s="12">
        <f t="shared" si="3"/>
        <v>2731081</v>
      </c>
      <c r="CD14" s="12">
        <f t="shared" si="4"/>
        <v>2247249</v>
      </c>
      <c r="CE14" s="12">
        <f t="shared" si="5"/>
        <v>2370339</v>
      </c>
      <c r="CF14" s="14">
        <f t="shared" si="6"/>
        <v>2233579</v>
      </c>
      <c r="CG14" s="14">
        <f t="shared" si="7"/>
        <v>2855798</v>
      </c>
      <c r="CH14" s="14">
        <f t="shared" si="8"/>
        <v>2689489</v>
      </c>
      <c r="CI14" s="14">
        <f t="shared" si="9"/>
        <v>2320746</v>
      </c>
      <c r="CJ14" s="12">
        <f t="shared" si="10"/>
        <v>2840339</v>
      </c>
      <c r="CK14" s="14">
        <f t="shared" si="11"/>
        <v>3180213.9408602151</v>
      </c>
      <c r="CL14" s="14">
        <f t="shared" si="12"/>
        <v>2889443.476702509</v>
      </c>
      <c r="CM14" s="14">
        <f t="shared" si="13"/>
        <v>3420744</v>
      </c>
      <c r="CN14" s="14">
        <f t="shared" si="14"/>
        <v>3348808</v>
      </c>
      <c r="CO14" s="14">
        <f t="shared" si="15"/>
        <v>3232848</v>
      </c>
      <c r="CP14" s="14">
        <f t="shared" si="16"/>
        <v>4173664</v>
      </c>
      <c r="CQ14" s="14">
        <f t="shared" si="17"/>
        <v>3899805</v>
      </c>
      <c r="CR14" s="14">
        <f t="shared" si="18"/>
        <v>3529455</v>
      </c>
      <c r="CS14" s="14">
        <f t="shared" si="19"/>
        <v>3959712</v>
      </c>
      <c r="CT14" s="14">
        <f t="shared" si="20"/>
        <v>4096608</v>
      </c>
      <c r="CU14" s="14">
        <f t="shared" si="21"/>
        <v>4852530</v>
      </c>
      <c r="CV14" s="14">
        <f>+AI14+AX14+BW14</f>
        <v>5205723.8600000003</v>
      </c>
      <c r="CW14" s="14">
        <f>+AJ14+AY14+BX14</f>
        <v>0</v>
      </c>
    </row>
    <row r="15" spans="1:101" s="5" customFormat="1" ht="15.75">
      <c r="A15" s="13" t="s">
        <v>37</v>
      </c>
      <c r="B15" s="14">
        <v>1140815</v>
      </c>
      <c r="C15" s="12">
        <v>1796036</v>
      </c>
      <c r="D15" s="12">
        <v>1523917</v>
      </c>
      <c r="E15" s="12">
        <v>1846524</v>
      </c>
      <c r="F15" s="12">
        <v>2038842</v>
      </c>
      <c r="G15" s="12">
        <v>2184633</v>
      </c>
      <c r="H15" s="12">
        <v>2097568</v>
      </c>
      <c r="I15" s="12">
        <v>2042577</v>
      </c>
      <c r="J15" s="12">
        <v>2539391</v>
      </c>
      <c r="K15" s="12">
        <v>2292894</v>
      </c>
      <c r="L15" s="12">
        <v>2278750</v>
      </c>
      <c r="M15" s="12">
        <v>2765480</v>
      </c>
      <c r="N15" s="12">
        <v>2853015.4</v>
      </c>
      <c r="O15" s="12">
        <v>2854483</v>
      </c>
      <c r="P15" s="12">
        <v>3459668</v>
      </c>
      <c r="Q15" s="12">
        <v>305001</v>
      </c>
      <c r="R15" s="12">
        <v>566607</v>
      </c>
      <c r="S15" s="12">
        <v>391918</v>
      </c>
      <c r="T15" s="12">
        <v>303200</v>
      </c>
      <c r="U15" s="12">
        <v>275390</v>
      </c>
      <c r="V15" s="12">
        <v>310838</v>
      </c>
      <c r="W15" s="12">
        <v>328199</v>
      </c>
      <c r="X15" s="12">
        <v>245618</v>
      </c>
      <c r="Y15" s="12">
        <v>213370</v>
      </c>
      <c r="Z15" s="12">
        <v>178576</v>
      </c>
      <c r="AA15" s="12">
        <v>3238235</v>
      </c>
      <c r="AB15" s="12">
        <v>3319188</v>
      </c>
      <c r="AC15" s="12">
        <v>4042483</v>
      </c>
      <c r="AD15" s="12">
        <v>4300045</v>
      </c>
      <c r="AE15" s="12">
        <v>2982452</v>
      </c>
      <c r="AF15" s="12">
        <v>3969309</v>
      </c>
      <c r="AG15" s="12">
        <v>4281147</v>
      </c>
      <c r="AH15" s="12">
        <v>4545990</v>
      </c>
      <c r="AI15" s="12">
        <v>4681763.4800000004</v>
      </c>
      <c r="AJ15" s="12"/>
      <c r="AK15" s="12">
        <v>258604</v>
      </c>
      <c r="AL15" s="12">
        <v>98430</v>
      </c>
      <c r="AM15" s="12">
        <v>176738</v>
      </c>
      <c r="AN15" s="12">
        <v>261996</v>
      </c>
      <c r="AO15" s="12">
        <v>277042</v>
      </c>
      <c r="AP15" s="12">
        <v>233489</v>
      </c>
      <c r="AQ15" s="12">
        <v>334394</v>
      </c>
      <c r="AR15" s="12">
        <v>316666</v>
      </c>
      <c r="AS15" s="12">
        <v>267310</v>
      </c>
      <c r="AT15" s="12">
        <v>311330</v>
      </c>
      <c r="AU15" s="12">
        <v>365767</v>
      </c>
      <c r="AV15" s="12">
        <v>273323</v>
      </c>
      <c r="AW15" s="12">
        <v>288331</v>
      </c>
      <c r="AX15" s="12">
        <v>291208</v>
      </c>
      <c r="AY15" s="12"/>
      <c r="AZ15" s="12">
        <v>12714</v>
      </c>
      <c r="BA15" s="12">
        <v>8225</v>
      </c>
      <c r="BB15" s="12">
        <v>9200</v>
      </c>
      <c r="BC15" s="12">
        <v>13460</v>
      </c>
      <c r="BD15" s="12">
        <v>7263</v>
      </c>
      <c r="BE15" s="12">
        <v>11175</v>
      </c>
      <c r="BF15" s="12">
        <v>21050</v>
      </c>
      <c r="BG15" s="12">
        <v>12850</v>
      </c>
      <c r="BH15" s="12">
        <v>25376</v>
      </c>
      <c r="BI15" s="12">
        <v>13581</v>
      </c>
      <c r="BJ15" s="12">
        <v>5731</v>
      </c>
      <c r="BK15" s="12">
        <v>9224</v>
      </c>
      <c r="BL15" s="12">
        <v>27126</v>
      </c>
      <c r="BM15" s="12">
        <v>21799</v>
      </c>
      <c r="BN15" s="12">
        <v>44281</v>
      </c>
      <c r="BO15" s="12">
        <v>44396</v>
      </c>
      <c r="BP15" s="12">
        <v>20281</v>
      </c>
      <c r="BQ15" s="12">
        <v>28126</v>
      </c>
      <c r="BR15" s="12">
        <v>41705</v>
      </c>
      <c r="BS15" s="12">
        <v>36563</v>
      </c>
      <c r="BT15" s="12">
        <v>29185</v>
      </c>
      <c r="BU15" s="12">
        <v>38697</v>
      </c>
      <c r="BV15" s="12">
        <v>20615</v>
      </c>
      <c r="BW15" s="12">
        <v>20613.18</v>
      </c>
      <c r="BX15" s="12"/>
      <c r="BY15" s="12">
        <f t="shared" si="23"/>
        <v>1458530</v>
      </c>
      <c r="BZ15" s="14">
        <f t="shared" si="0"/>
        <v>2370868</v>
      </c>
      <c r="CA15" s="12">
        <f t="shared" si="1"/>
        <v>1925035</v>
      </c>
      <c r="CB15" s="12">
        <f t="shared" si="2"/>
        <v>2163184</v>
      </c>
      <c r="CC15" s="12">
        <f t="shared" si="3"/>
        <v>2321495</v>
      </c>
      <c r="CD15" s="12">
        <f t="shared" si="4"/>
        <v>2506646</v>
      </c>
      <c r="CE15" s="12">
        <f t="shared" si="5"/>
        <v>2446817</v>
      </c>
      <c r="CF15" s="14">
        <f t="shared" si="6"/>
        <v>2301045</v>
      </c>
      <c r="CG15" s="14">
        <f t="shared" si="7"/>
        <v>2778137</v>
      </c>
      <c r="CH15" s="14">
        <f t="shared" si="8"/>
        <v>2485051</v>
      </c>
      <c r="CI15" s="14">
        <f t="shared" si="9"/>
        <v>2543085</v>
      </c>
      <c r="CJ15" s="12">
        <f t="shared" si="10"/>
        <v>2873134</v>
      </c>
      <c r="CK15" s="14">
        <f t="shared" si="11"/>
        <v>3056879.4</v>
      </c>
      <c r="CL15" s="14">
        <f t="shared" si="12"/>
        <v>3138278</v>
      </c>
      <c r="CM15" s="14">
        <f t="shared" si="13"/>
        <v>3780991</v>
      </c>
      <c r="CN15" s="14">
        <f t="shared" si="14"/>
        <v>3516120</v>
      </c>
      <c r="CO15" s="14">
        <f t="shared" si="15"/>
        <v>3673863</v>
      </c>
      <c r="CP15" s="14">
        <f t="shared" si="16"/>
        <v>4387275</v>
      </c>
      <c r="CQ15" s="14">
        <f t="shared" si="17"/>
        <v>4609060</v>
      </c>
      <c r="CR15" s="14">
        <f t="shared" si="18"/>
        <v>3330345</v>
      </c>
      <c r="CS15" s="14">
        <f t="shared" si="19"/>
        <v>4364261</v>
      </c>
      <c r="CT15" s="14">
        <f t="shared" si="20"/>
        <v>4593167</v>
      </c>
      <c r="CU15" s="14">
        <f t="shared" si="21"/>
        <v>4854936</v>
      </c>
      <c r="CV15" s="14">
        <f t="shared" si="22"/>
        <v>4993584.66</v>
      </c>
      <c r="CW15" s="14">
        <f t="shared" si="22"/>
        <v>0</v>
      </c>
    </row>
    <row r="16" spans="1:101" s="181" customFormat="1" ht="15.75">
      <c r="A16" s="178" t="s">
        <v>17</v>
      </c>
      <c r="B16" s="179">
        <v>1171603</v>
      </c>
      <c r="C16" s="180">
        <v>1645284</v>
      </c>
      <c r="D16" s="180">
        <v>1667276</v>
      </c>
      <c r="E16" s="180">
        <v>1858816</v>
      </c>
      <c r="F16" s="180">
        <v>1737240</v>
      </c>
      <c r="G16" s="180">
        <v>2267874</v>
      </c>
      <c r="H16" s="180">
        <v>2264616</v>
      </c>
      <c r="I16" s="180">
        <v>1826056</v>
      </c>
      <c r="J16" s="180">
        <v>2671554</v>
      </c>
      <c r="K16" s="180">
        <v>2272574</v>
      </c>
      <c r="L16" s="180">
        <v>2498810</v>
      </c>
      <c r="M16" s="180">
        <v>2409728</v>
      </c>
      <c r="N16" s="180">
        <v>2713585</v>
      </c>
      <c r="O16" s="180">
        <v>2877305.3727598544</v>
      </c>
      <c r="P16" s="180">
        <v>3297121</v>
      </c>
      <c r="Q16" s="180">
        <v>456695</v>
      </c>
      <c r="R16" s="180">
        <v>454870</v>
      </c>
      <c r="S16" s="180">
        <v>260900</v>
      </c>
      <c r="T16" s="180">
        <v>378010</v>
      </c>
      <c r="U16" s="180">
        <v>368885</v>
      </c>
      <c r="V16" s="180">
        <v>401526</v>
      </c>
      <c r="W16" s="180">
        <v>364528</v>
      </c>
      <c r="X16" s="180">
        <v>283831</v>
      </c>
      <c r="Y16" s="180">
        <v>212656</v>
      </c>
      <c r="Z16" s="180">
        <v>247053</v>
      </c>
      <c r="AA16" s="180">
        <v>3448573</v>
      </c>
      <c r="AB16" s="180">
        <v>4186901</v>
      </c>
      <c r="AC16" s="180">
        <v>3322229</v>
      </c>
      <c r="AD16" s="180">
        <v>4178650</v>
      </c>
      <c r="AE16" s="180">
        <v>3608842</v>
      </c>
      <c r="AF16" s="180">
        <v>3938663</v>
      </c>
      <c r="AG16" s="180">
        <v>4190929</v>
      </c>
      <c r="AH16" s="180">
        <v>4565658</v>
      </c>
      <c r="AI16" s="180">
        <v>4249983</v>
      </c>
      <c r="AJ16" s="180"/>
      <c r="AK16" s="180">
        <v>252488</v>
      </c>
      <c r="AL16" s="180">
        <v>169524</v>
      </c>
      <c r="AM16" s="180">
        <v>205557</v>
      </c>
      <c r="AN16" s="180">
        <v>227849</v>
      </c>
      <c r="AO16" s="180">
        <v>279552</v>
      </c>
      <c r="AP16" s="180">
        <v>275588</v>
      </c>
      <c r="AQ16" s="180">
        <v>247811</v>
      </c>
      <c r="AR16" s="180">
        <v>299840</v>
      </c>
      <c r="AS16" s="180">
        <v>200264</v>
      </c>
      <c r="AT16" s="180">
        <v>349983</v>
      </c>
      <c r="AU16" s="180">
        <v>269016</v>
      </c>
      <c r="AV16" s="180">
        <v>363440</v>
      </c>
      <c r="AW16" s="180">
        <v>395596</v>
      </c>
      <c r="AX16" s="180">
        <v>335031</v>
      </c>
      <c r="AY16" s="180"/>
      <c r="AZ16" s="180">
        <v>5127</v>
      </c>
      <c r="BA16" s="180">
        <v>6960</v>
      </c>
      <c r="BB16" s="180">
        <v>6855</v>
      </c>
      <c r="BC16" s="180">
        <v>12380</v>
      </c>
      <c r="BD16" s="180">
        <v>2672</v>
      </c>
      <c r="BE16" s="180">
        <v>10700</v>
      </c>
      <c r="BF16" s="180">
        <v>10750</v>
      </c>
      <c r="BG16" s="180">
        <v>14190</v>
      </c>
      <c r="BH16" s="180">
        <v>16024</v>
      </c>
      <c r="BI16" s="180">
        <v>9336</v>
      </c>
      <c r="BJ16" s="180">
        <v>12783</v>
      </c>
      <c r="BK16" s="180">
        <v>7925</v>
      </c>
      <c r="BL16" s="180">
        <v>30435</v>
      </c>
      <c r="BM16" s="180">
        <v>24314</v>
      </c>
      <c r="BN16" s="180">
        <v>32066</v>
      </c>
      <c r="BO16" s="180">
        <v>42082</v>
      </c>
      <c r="BP16" s="180">
        <v>15073</v>
      </c>
      <c r="BQ16" s="180">
        <v>30278</v>
      </c>
      <c r="BR16" s="180">
        <v>57605</v>
      </c>
      <c r="BS16" s="180">
        <v>41227</v>
      </c>
      <c r="BT16" s="180">
        <v>37472</v>
      </c>
      <c r="BU16" s="180">
        <v>47514</v>
      </c>
      <c r="BV16" s="180">
        <v>25695</v>
      </c>
      <c r="BW16" s="180">
        <v>11370</v>
      </c>
      <c r="BX16" s="180"/>
      <c r="BY16" s="180">
        <f t="shared" si="23"/>
        <v>1633425</v>
      </c>
      <c r="BZ16" s="179">
        <f t="shared" si="0"/>
        <v>2107114</v>
      </c>
      <c r="CA16" s="180">
        <f t="shared" si="1"/>
        <v>1935031</v>
      </c>
      <c r="CB16" s="180">
        <f t="shared" si="2"/>
        <v>2249206</v>
      </c>
      <c r="CC16" s="180">
        <f t="shared" si="3"/>
        <v>2108797</v>
      </c>
      <c r="CD16" s="180">
        <f t="shared" si="4"/>
        <v>2680100</v>
      </c>
      <c r="CE16" s="180">
        <f t="shared" si="5"/>
        <v>2639894</v>
      </c>
      <c r="CF16" s="179">
        <f t="shared" si="6"/>
        <v>2124077</v>
      </c>
      <c r="CG16" s="179">
        <f t="shared" si="7"/>
        <v>2900234</v>
      </c>
      <c r="CH16" s="179">
        <f t="shared" si="8"/>
        <v>2528963</v>
      </c>
      <c r="CI16" s="179">
        <f t="shared" si="9"/>
        <v>2764081</v>
      </c>
      <c r="CJ16" s="180">
        <f t="shared" si="10"/>
        <v>2587177</v>
      </c>
      <c r="CK16" s="179">
        <f t="shared" si="11"/>
        <v>2949577</v>
      </c>
      <c r="CL16" s="179">
        <f t="shared" si="12"/>
        <v>3129468.3727598544</v>
      </c>
      <c r="CM16" s="179">
        <f t="shared" si="13"/>
        <v>3608739</v>
      </c>
      <c r="CN16" s="179">
        <f t="shared" si="14"/>
        <v>3766243</v>
      </c>
      <c r="CO16" s="179">
        <f t="shared" si="15"/>
        <v>4449785</v>
      </c>
      <c r="CP16" s="179">
        <f t="shared" si="16"/>
        <v>3652347</v>
      </c>
      <c r="CQ16" s="179">
        <f t="shared" si="17"/>
        <v>4436519</v>
      </c>
      <c r="CR16" s="179">
        <f t="shared" si="18"/>
        <v>4000052</v>
      </c>
      <c r="CS16" s="179">
        <f t="shared" si="19"/>
        <v>4245151</v>
      </c>
      <c r="CT16" s="179">
        <f t="shared" si="20"/>
        <v>4601883</v>
      </c>
      <c r="CU16" s="179">
        <f t="shared" si="21"/>
        <v>4986949</v>
      </c>
      <c r="CV16" s="179">
        <f t="shared" si="22"/>
        <v>4596384</v>
      </c>
      <c r="CW16" s="179">
        <f t="shared" si="22"/>
        <v>0</v>
      </c>
    </row>
    <row r="17" spans="1:101" s="5" customFormat="1" ht="16.5" thickBot="1">
      <c r="A17" s="15" t="s">
        <v>18</v>
      </c>
      <c r="B17" s="16">
        <v>1384354</v>
      </c>
      <c r="C17" s="17">
        <v>1713131</v>
      </c>
      <c r="D17" s="17">
        <v>1710187</v>
      </c>
      <c r="E17" s="17">
        <v>2011361</v>
      </c>
      <c r="F17" s="17">
        <v>1875696</v>
      </c>
      <c r="G17" s="17">
        <v>2052080</v>
      </c>
      <c r="H17" s="17">
        <v>1891699</v>
      </c>
      <c r="I17" s="17">
        <v>1978598</v>
      </c>
      <c r="J17" s="17">
        <v>2440956</v>
      </c>
      <c r="K17" s="17">
        <v>2510937</v>
      </c>
      <c r="L17" s="17">
        <v>2686927</v>
      </c>
      <c r="M17" s="17">
        <v>2496283.14</v>
      </c>
      <c r="N17" s="17">
        <v>2850423</v>
      </c>
      <c r="O17" s="17">
        <v>2913015</v>
      </c>
      <c r="P17" s="17">
        <v>3546886</v>
      </c>
      <c r="Q17" s="17">
        <v>450641</v>
      </c>
      <c r="R17" s="17">
        <v>337085</v>
      </c>
      <c r="S17" s="17">
        <v>395800</v>
      </c>
      <c r="T17" s="17">
        <v>351451</v>
      </c>
      <c r="U17" s="17">
        <v>244450</v>
      </c>
      <c r="V17" s="17">
        <v>279942</v>
      </c>
      <c r="W17" s="17">
        <v>346598</v>
      </c>
      <c r="X17" s="17">
        <v>168170</v>
      </c>
      <c r="Y17" s="17">
        <v>251151</v>
      </c>
      <c r="Z17" s="17">
        <v>263472</v>
      </c>
      <c r="AA17" s="17">
        <v>3039775</v>
      </c>
      <c r="AB17" s="17">
        <v>3177747</v>
      </c>
      <c r="AC17" s="17">
        <v>3800927</v>
      </c>
      <c r="AD17" s="17">
        <v>3945893</v>
      </c>
      <c r="AE17" s="17">
        <v>2822318</v>
      </c>
      <c r="AF17" s="17">
        <v>3706155</v>
      </c>
      <c r="AG17" s="17">
        <v>3918338</v>
      </c>
      <c r="AH17" s="17">
        <v>4196116</v>
      </c>
      <c r="AI17" s="17">
        <v>4129447</v>
      </c>
      <c r="AJ17" s="17"/>
      <c r="AK17" s="17">
        <v>191978</v>
      </c>
      <c r="AL17" s="17">
        <v>206580</v>
      </c>
      <c r="AM17" s="17">
        <v>226132</v>
      </c>
      <c r="AN17" s="17">
        <v>180487</v>
      </c>
      <c r="AO17" s="17">
        <v>232189</v>
      </c>
      <c r="AP17" s="17">
        <v>297913</v>
      </c>
      <c r="AQ17" s="17">
        <v>256169</v>
      </c>
      <c r="AR17" s="17">
        <v>252954</v>
      </c>
      <c r="AS17" s="17">
        <v>254466</v>
      </c>
      <c r="AT17" s="17">
        <v>207262</v>
      </c>
      <c r="AU17" s="17">
        <v>240945</v>
      </c>
      <c r="AV17" s="17">
        <v>321511</v>
      </c>
      <c r="AW17" s="17">
        <v>381772</v>
      </c>
      <c r="AX17" s="17">
        <v>261264</v>
      </c>
      <c r="AY17" s="17"/>
      <c r="AZ17" s="17">
        <v>3441</v>
      </c>
      <c r="BA17" s="12">
        <v>5950</v>
      </c>
      <c r="BB17" s="12">
        <v>8100</v>
      </c>
      <c r="BC17" s="12">
        <v>7000</v>
      </c>
      <c r="BD17" s="12">
        <v>750</v>
      </c>
      <c r="BE17" s="12">
        <v>8405</v>
      </c>
      <c r="BF17" s="12">
        <v>4200</v>
      </c>
      <c r="BG17" s="12">
        <v>6000</v>
      </c>
      <c r="BH17" s="12">
        <v>13260</v>
      </c>
      <c r="BI17" s="12">
        <v>11310</v>
      </c>
      <c r="BJ17" s="12">
        <v>13951</v>
      </c>
      <c r="BK17" s="12">
        <v>15700</v>
      </c>
      <c r="BL17" s="12">
        <v>12617</v>
      </c>
      <c r="BM17" s="12">
        <v>17432</v>
      </c>
      <c r="BN17" s="12">
        <v>22444</v>
      </c>
      <c r="BO17" s="12">
        <v>31797</v>
      </c>
      <c r="BP17" s="12">
        <v>13166</v>
      </c>
      <c r="BQ17" s="12">
        <v>19145</v>
      </c>
      <c r="BR17" s="12">
        <v>34158</v>
      </c>
      <c r="BS17" s="12">
        <v>36297</v>
      </c>
      <c r="BT17" s="12">
        <v>22124</v>
      </c>
      <c r="BU17" s="12">
        <v>33412</v>
      </c>
      <c r="BV17" s="12">
        <v>33664</v>
      </c>
      <c r="BW17" s="12">
        <v>15467</v>
      </c>
      <c r="BX17" s="12"/>
      <c r="BY17" s="12">
        <f t="shared" si="23"/>
        <v>1838436</v>
      </c>
      <c r="BZ17" s="16">
        <f t="shared" si="0"/>
        <v>2056166</v>
      </c>
      <c r="CA17" s="17">
        <f t="shared" si="1"/>
        <v>2114087</v>
      </c>
      <c r="CB17" s="12">
        <f t="shared" si="2"/>
        <v>2369812</v>
      </c>
      <c r="CC17" s="17">
        <f t="shared" si="3"/>
        <v>2120896</v>
      </c>
      <c r="CD17" s="17">
        <f t="shared" si="4"/>
        <v>2340427</v>
      </c>
      <c r="CE17" s="17">
        <f t="shared" si="5"/>
        <v>2242497</v>
      </c>
      <c r="CF17" s="16">
        <f t="shared" si="6"/>
        <v>2152768</v>
      </c>
      <c r="CG17" s="16">
        <f t="shared" si="7"/>
        <v>2705367</v>
      </c>
      <c r="CH17" s="16">
        <f t="shared" si="8"/>
        <v>2785719</v>
      </c>
      <c r="CI17" s="16">
        <f t="shared" si="9"/>
        <v>2892856</v>
      </c>
      <c r="CJ17" s="17">
        <f t="shared" si="10"/>
        <v>2718563.14</v>
      </c>
      <c r="CK17" s="16">
        <f t="shared" si="11"/>
        <v>3089172</v>
      </c>
      <c r="CL17" s="16">
        <f t="shared" si="12"/>
        <v>3110934</v>
      </c>
      <c r="CM17" s="16">
        <f t="shared" si="13"/>
        <v>3801519</v>
      </c>
      <c r="CN17" s="16">
        <f t="shared" si="14"/>
        <v>3369485</v>
      </c>
      <c r="CO17" s="16">
        <f t="shared" si="15"/>
        <v>3447082</v>
      </c>
      <c r="CP17" s="16">
        <f t="shared" si="16"/>
        <v>4073026</v>
      </c>
      <c r="CQ17" s="16">
        <f t="shared" si="17"/>
        <v>4234517</v>
      </c>
      <c r="CR17" s="16">
        <f t="shared" si="18"/>
        <v>3065877</v>
      </c>
      <c r="CS17" s="14">
        <f t="shared" si="19"/>
        <v>3969224</v>
      </c>
      <c r="CT17" s="14">
        <f t="shared" si="20"/>
        <v>4273261</v>
      </c>
      <c r="CU17" s="14">
        <f t="shared" si="21"/>
        <v>4611552</v>
      </c>
      <c r="CV17" s="14">
        <f t="shared" si="22"/>
        <v>4406178</v>
      </c>
      <c r="CW17" s="14">
        <f t="shared" si="22"/>
        <v>0</v>
      </c>
    </row>
    <row r="18" spans="1:101" ht="16.5" thickBot="1">
      <c r="A18" s="19" t="s">
        <v>36</v>
      </c>
      <c r="B18" s="19">
        <f>SUM(B6:B17)</f>
        <v>16451480</v>
      </c>
      <c r="C18" s="19">
        <f>SUM(C6:C17)</f>
        <v>18958235</v>
      </c>
      <c r="D18" s="19">
        <f>SUM(D6:D17)</f>
        <v>18944997</v>
      </c>
      <c r="E18" s="19">
        <f t="shared" ref="E18:P18" si="24">SUM(E6:E17)</f>
        <v>20623581</v>
      </c>
      <c r="F18" s="19">
        <f t="shared" si="24"/>
        <v>24390148</v>
      </c>
      <c r="G18" s="19">
        <f t="shared" si="24"/>
        <v>23101332</v>
      </c>
      <c r="H18" s="19">
        <f t="shared" si="24"/>
        <v>23914584</v>
      </c>
      <c r="I18" s="19">
        <f t="shared" si="24"/>
        <v>26418643</v>
      </c>
      <c r="J18" s="19">
        <f>SUM(J6:J17)</f>
        <v>28809874</v>
      </c>
      <c r="K18" s="19">
        <f>SUM(K6:K17)</f>
        <v>27101653</v>
      </c>
      <c r="L18" s="19">
        <f>SUM(L6:L17)</f>
        <v>29849348</v>
      </c>
      <c r="M18" s="19">
        <f t="shared" si="24"/>
        <v>31239275.439034361</v>
      </c>
      <c r="N18" s="19">
        <f t="shared" si="24"/>
        <v>31872903.340860214</v>
      </c>
      <c r="O18" s="19">
        <f t="shared" si="24"/>
        <v>34582931.370250903</v>
      </c>
      <c r="P18" s="19">
        <f t="shared" si="24"/>
        <v>37067977</v>
      </c>
      <c r="Q18" s="19">
        <f t="shared" ref="Q18:AP18" si="25">SUM(Q6:Q17)</f>
        <v>4218299</v>
      </c>
      <c r="R18" s="19">
        <f t="shared" si="25"/>
        <v>4988517</v>
      </c>
      <c r="S18" s="19">
        <f t="shared" si="25"/>
        <v>4265830</v>
      </c>
      <c r="T18" s="19">
        <f t="shared" si="25"/>
        <v>4448384</v>
      </c>
      <c r="U18" s="19">
        <f t="shared" si="25"/>
        <v>4480397</v>
      </c>
      <c r="V18" s="19">
        <f t="shared" si="25"/>
        <v>3307283</v>
      </c>
      <c r="W18" s="19">
        <f t="shared" si="25"/>
        <v>3462131</v>
      </c>
      <c r="X18" s="19">
        <f t="shared" si="25"/>
        <v>3017576</v>
      </c>
      <c r="Y18" s="19">
        <f t="shared" si="25"/>
        <v>2924961</v>
      </c>
      <c r="Z18" s="19">
        <f t="shared" si="25"/>
        <v>2717422</v>
      </c>
      <c r="AA18" s="19">
        <f t="shared" si="25"/>
        <v>40166049.999354422</v>
      </c>
      <c r="AB18" s="19">
        <f t="shared" ref="AB18:AF18" si="26">SUM(AB6:AB17)</f>
        <v>38324400</v>
      </c>
      <c r="AC18" s="19">
        <f t="shared" si="26"/>
        <v>44490943</v>
      </c>
      <c r="AD18" s="19">
        <f t="shared" si="26"/>
        <v>46572733</v>
      </c>
      <c r="AE18" s="19">
        <f t="shared" si="26"/>
        <v>41925146.260000005</v>
      </c>
      <c r="AF18" s="19">
        <f t="shared" si="26"/>
        <v>46088474.538986355</v>
      </c>
      <c r="AG18" s="19">
        <f>SUM(AG6:AG17)</f>
        <v>47689461.420000002</v>
      </c>
      <c r="AH18" s="19">
        <f>SUM(AH6:AH17)</f>
        <v>51967851.760454342</v>
      </c>
      <c r="AI18" s="19">
        <f>SUM(AI6:AI17)</f>
        <v>54071076.840430111</v>
      </c>
      <c r="AJ18" s="19">
        <f>SUM(AJ6:AJ17)</f>
        <v>11084134</v>
      </c>
      <c r="AK18" s="19">
        <f t="shared" si="25"/>
        <v>2584565</v>
      </c>
      <c r="AL18" s="19">
        <f t="shared" si="25"/>
        <v>2574956.2186379931</v>
      </c>
      <c r="AM18" s="19">
        <f t="shared" si="25"/>
        <v>2595265.4</v>
      </c>
      <c r="AN18" s="19">
        <f t="shared" si="25"/>
        <v>2779634</v>
      </c>
      <c r="AO18" s="19">
        <f t="shared" si="25"/>
        <v>2905515</v>
      </c>
      <c r="AP18" s="19">
        <f t="shared" si="25"/>
        <v>2889168.0033633998</v>
      </c>
      <c r="AQ18" s="19">
        <f t="shared" ref="AQ18:AU18" si="27">SUM(AQ6:AQ17)</f>
        <v>2834220</v>
      </c>
      <c r="AR18" s="19">
        <f t="shared" si="27"/>
        <v>2926610</v>
      </c>
      <c r="AS18" s="19">
        <f t="shared" si="27"/>
        <v>3012658</v>
      </c>
      <c r="AT18" s="19">
        <f t="shared" si="27"/>
        <v>2848167</v>
      </c>
      <c r="AU18" s="19">
        <f t="shared" si="27"/>
        <v>3187119</v>
      </c>
      <c r="AV18" s="19">
        <f>SUM(AV6:AV17)</f>
        <v>3292764</v>
      </c>
      <c r="AW18" s="19">
        <f>SUM(AW6:AW17)</f>
        <v>3893729.0009086779</v>
      </c>
      <c r="AX18" s="19">
        <f>SUM(AX6:AX17)</f>
        <v>3829374.9991397848</v>
      </c>
      <c r="AY18" s="19">
        <f>SUM(AY6:AY17)</f>
        <v>1095825</v>
      </c>
      <c r="AZ18" s="19">
        <f t="shared" ref="AZ18:BO18" si="28">SUM(AZ6:AZ17)</f>
        <v>157072</v>
      </c>
      <c r="BA18" s="19">
        <f t="shared" si="28"/>
        <v>127585</v>
      </c>
      <c r="BB18" s="19">
        <f t="shared" si="28"/>
        <v>117479</v>
      </c>
      <c r="BC18" s="19">
        <f t="shared" si="28"/>
        <v>126622</v>
      </c>
      <c r="BD18" s="19">
        <f t="shared" si="28"/>
        <v>124427</v>
      </c>
      <c r="BE18" s="19">
        <f t="shared" si="28"/>
        <v>98149</v>
      </c>
      <c r="BF18" s="19">
        <f t="shared" si="28"/>
        <v>170583</v>
      </c>
      <c r="BG18" s="19">
        <f t="shared" si="28"/>
        <v>157170</v>
      </c>
      <c r="BH18" s="19">
        <f t="shared" si="28"/>
        <v>266491</v>
      </c>
      <c r="BI18" s="19">
        <f t="shared" si="28"/>
        <v>194209</v>
      </c>
      <c r="BJ18" s="19">
        <f t="shared" si="28"/>
        <v>194271</v>
      </c>
      <c r="BK18" s="19">
        <f t="shared" si="28"/>
        <v>125061</v>
      </c>
      <c r="BL18" s="19">
        <f t="shared" si="28"/>
        <v>319696</v>
      </c>
      <c r="BM18" s="19">
        <f t="shared" si="28"/>
        <v>369100</v>
      </c>
      <c r="BN18" s="19">
        <f t="shared" si="28"/>
        <v>470104</v>
      </c>
      <c r="BO18" s="19">
        <f t="shared" si="28"/>
        <v>431154</v>
      </c>
      <c r="BP18" s="19">
        <f t="shared" ref="BP18:BT18" si="29">SUM(BP6:BP17)</f>
        <v>365947</v>
      </c>
      <c r="BQ18" s="19">
        <f t="shared" si="29"/>
        <v>271990.5</v>
      </c>
      <c r="BR18" s="19">
        <f t="shared" si="29"/>
        <v>366249</v>
      </c>
      <c r="BS18" s="19">
        <f t="shared" si="29"/>
        <v>492050.32000000007</v>
      </c>
      <c r="BT18" s="19">
        <f t="shared" si="29"/>
        <v>421505</v>
      </c>
      <c r="BU18" s="19">
        <f>SUM(BU6:BU17)</f>
        <v>426162.5</v>
      </c>
      <c r="BV18" s="19">
        <f>SUM(BV6:BV17)</f>
        <v>435314.54000000004</v>
      </c>
      <c r="BW18" s="19">
        <f>SUM(BW6:BW17)</f>
        <v>365276.22</v>
      </c>
      <c r="BX18" s="19">
        <f>SUM(BX6:BX17)</f>
        <v>55996</v>
      </c>
      <c r="BY18" s="19">
        <f t="shared" ref="BY18:CI18" si="30">SUM(BY6:BY17)</f>
        <v>20826851</v>
      </c>
      <c r="BZ18" s="18">
        <f t="shared" si="30"/>
        <v>24074337</v>
      </c>
      <c r="CA18" s="18">
        <f t="shared" si="30"/>
        <v>23328306</v>
      </c>
      <c r="CB18" s="19">
        <f t="shared" si="30"/>
        <v>25198587</v>
      </c>
      <c r="CC18" s="19">
        <f t="shared" si="30"/>
        <v>28994972</v>
      </c>
      <c r="CD18" s="18">
        <f t="shared" si="30"/>
        <v>26506764</v>
      </c>
      <c r="CE18" s="18">
        <f t="shared" si="30"/>
        <v>27547298</v>
      </c>
      <c r="CF18" s="19">
        <f t="shared" si="30"/>
        <v>29593389</v>
      </c>
      <c r="CG18" s="19">
        <f t="shared" si="30"/>
        <v>32001326</v>
      </c>
      <c r="CH18" s="19">
        <f t="shared" si="30"/>
        <v>30013284</v>
      </c>
      <c r="CI18" s="19">
        <f t="shared" si="30"/>
        <v>32628184</v>
      </c>
      <c r="CJ18" s="19">
        <f>SUM(CJ6:CJ17)+1</f>
        <v>33939293.657672353</v>
      </c>
      <c r="CK18" s="18">
        <f>SUM(CK6:CK17)+1</f>
        <v>34787865.740860209</v>
      </c>
      <c r="CL18" s="18">
        <f>SUM(CL6:CL17)+1</f>
        <v>37731666.370250903</v>
      </c>
      <c r="CM18" s="18">
        <f t="shared" ref="CM18:CN18" si="31">SUM(CM6:CM17)</f>
        <v>40443596</v>
      </c>
      <c r="CN18" s="18">
        <f t="shared" si="31"/>
        <v>43486372.002717823</v>
      </c>
      <c r="CO18" s="18">
        <f t="shared" ref="CO18:CS18" si="32">SUM(CO6:CO17)</f>
        <v>41524567</v>
      </c>
      <c r="CP18" s="18">
        <f t="shared" si="32"/>
        <v>47689543.5</v>
      </c>
      <c r="CQ18" s="18">
        <f t="shared" si="32"/>
        <v>49951640</v>
      </c>
      <c r="CR18" s="18">
        <f t="shared" si="32"/>
        <v>45265363.579999998</v>
      </c>
      <c r="CS18" s="19">
        <f t="shared" si="32"/>
        <v>49697098.538986355</v>
      </c>
      <c r="CT18" s="19">
        <f>SUM(CT6:CT17)</f>
        <v>51408387.920000002</v>
      </c>
      <c r="CU18" s="19">
        <f>SUM(CU6:CU17)</f>
        <v>56296895.301363021</v>
      </c>
      <c r="CV18" s="19">
        <f>SUM(CV6:CV17)</f>
        <v>58265728.059569895</v>
      </c>
      <c r="CW18" s="19">
        <f>SUM(CW6:CW17)</f>
        <v>12235955</v>
      </c>
    </row>
    <row r="20" spans="1:101" ht="15.75">
      <c r="A20" s="20"/>
      <c r="B20" s="6"/>
    </row>
    <row r="29" spans="1:101">
      <c r="AU29" s="4" t="s">
        <v>28</v>
      </c>
    </row>
  </sheetData>
  <mergeCells count="7">
    <mergeCell ref="A2:CS2"/>
    <mergeCell ref="A4:A5"/>
    <mergeCell ref="B4:AJ4"/>
    <mergeCell ref="AK4:AY4"/>
    <mergeCell ref="AZ4:BX4"/>
    <mergeCell ref="BY4:CW4"/>
    <mergeCell ref="B3:CW3"/>
  </mergeCells>
  <phoneticPr fontId="0" type="noConversion"/>
  <printOptions horizontalCentered="1" verticalCentered="1"/>
  <pageMargins left="0.27559055118110237" right="0.27559055118110237" top="0.98425196850393704" bottom="0.98425196850393704" header="0" footer="0"/>
  <pageSetup scale="50" orientation="landscape" r:id="rId1"/>
  <headerFooter alignWithMargins="0"/>
  <ignoredErrors>
    <ignoredError sqref="CI18:CM18 CI6:CK6 CI7:CK17" formula="1"/>
    <ignoredError sqref="L18:Z18 AK18:AN1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datospollito</vt:lpstr>
      <vt:lpstr>datospollita</vt:lpstr>
      <vt:lpstr>POLLITO</vt:lpstr>
      <vt:lpstr>POLLITA</vt:lpstr>
      <vt:lpstr>GRAFICAS POLLITO</vt:lpstr>
      <vt:lpstr>GRAFICAS POLLITA</vt:lpstr>
      <vt:lpstr>HISTORICO POLLITA</vt:lpstr>
      <vt:lpstr>'GRAFICAS POLLITA'!Área_de_impresión</vt:lpstr>
      <vt:lpstr>'GRAFICAS POLLITO'!Área_de_impresión</vt:lpstr>
      <vt:lpstr>'HISTORICO POLLITA'!Área_de_impresión</vt:lpstr>
      <vt:lpstr>POLLITA!Área_de_impresión</vt:lpstr>
      <vt:lpstr>POLLITO!Área_de_impresión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Consolidados</dc:title>
  <dc:subject>Encasetamientos</dc:subject>
  <dc:creator>Mario Fernando</dc:creator>
  <cp:keywords/>
  <dc:description/>
  <cp:lastModifiedBy>Yessica Yamile Gutiérrez Silva</cp:lastModifiedBy>
  <cp:revision/>
  <cp:lastPrinted>2023-10-30T13:11:11Z</cp:lastPrinted>
  <dcterms:created xsi:type="dcterms:W3CDTF">1998-04-06T22:08:20Z</dcterms:created>
  <dcterms:modified xsi:type="dcterms:W3CDTF">2026-04-10T14:29:40Z</dcterms:modified>
  <cp:category/>
  <cp:contentStatus/>
</cp:coreProperties>
</file>